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ประชากร\"/>
    </mc:Choice>
  </mc:AlternateContent>
  <bookViews>
    <workbookView xWindow="120" yWindow="45" windowWidth="13335" windowHeight="4875" tabRatio="669" firstSheet="2" activeTab="8"/>
  </bookViews>
  <sheets>
    <sheet name="อบตพส" sheetId="9" r:id="rId1"/>
    <sheet name="ทตพส" sheetId="10" r:id="rId2"/>
    <sheet name="มฟรพ" sheetId="11" r:id="rId3"/>
    <sheet name="รวมชาย" sheetId="13" r:id="rId4"/>
    <sheet name="รวมหญิง" sheetId="14" r:id="rId5"/>
    <sheet name="รวม" sheetId="17" r:id="rId6"/>
    <sheet name="จำนวนครัวเรือน" sheetId="16" r:id="rId7"/>
    <sheet name="สัดส่วนตามกลุ่มวัย" sheetId="18" r:id="rId8"/>
    <sheet name="ประชากรแยกชาย หญิงรายหมู่" sheetId="19" r:id="rId9"/>
  </sheets>
  <definedNames>
    <definedName name="_xlnm.Print_Area" localSheetId="6">จำนวนครัวเรือน!$A$1:$P$68</definedName>
    <definedName name="_xlnm.Print_Area" localSheetId="8">'ประชากรแยกชาย หญิงรายหมู่'!$A$1:$K$40</definedName>
    <definedName name="_xlnm.Print_Area" localSheetId="7">สัดส่วนตามกลุ่มวัย!$A$1:$M$67</definedName>
  </definedNames>
  <calcPr calcId="152511"/>
</workbook>
</file>

<file path=xl/calcChain.xml><?xml version="1.0" encoding="utf-8"?>
<calcChain xmlns="http://schemas.openxmlformats.org/spreadsheetml/2006/main">
  <c r="D49" i="18" l="1"/>
  <c r="C49" i="18"/>
  <c r="D48" i="18"/>
  <c r="C48" i="18"/>
  <c r="D47" i="18"/>
  <c r="C47" i="18"/>
  <c r="B4" i="14"/>
  <c r="C4" i="14"/>
  <c r="D4" i="14"/>
  <c r="B5" i="14"/>
  <c r="C5" i="14"/>
  <c r="D5" i="14"/>
  <c r="B6" i="14"/>
  <c r="C6" i="14"/>
  <c r="D6" i="14"/>
  <c r="B7" i="14"/>
  <c r="C7" i="14"/>
  <c r="D7" i="14"/>
  <c r="B8" i="14"/>
  <c r="C8" i="14"/>
  <c r="D8" i="14"/>
  <c r="B9" i="14"/>
  <c r="C9" i="14"/>
  <c r="D9" i="14"/>
  <c r="B10" i="14"/>
  <c r="C10" i="14"/>
  <c r="D10" i="14"/>
  <c r="B11" i="14"/>
  <c r="C11" i="14"/>
  <c r="D11" i="14"/>
  <c r="B12" i="14"/>
  <c r="C12" i="14"/>
  <c r="D12" i="14"/>
  <c r="D105" i="14" s="1"/>
  <c r="B13" i="14"/>
  <c r="C13" i="14"/>
  <c r="D13" i="14"/>
  <c r="B14" i="14"/>
  <c r="C14" i="14"/>
  <c r="D14" i="14"/>
  <c r="B15" i="14"/>
  <c r="C15" i="14"/>
  <c r="D15" i="14"/>
  <c r="B16" i="14"/>
  <c r="C16" i="14"/>
  <c r="D16" i="14"/>
  <c r="B17" i="14"/>
  <c r="C17" i="14"/>
  <c r="D17" i="14"/>
  <c r="B18" i="14"/>
  <c r="C18" i="14"/>
  <c r="D18" i="14"/>
  <c r="B19" i="14"/>
  <c r="C19" i="14"/>
  <c r="D19" i="14"/>
  <c r="B20" i="14"/>
  <c r="C20" i="14"/>
  <c r="D20" i="14"/>
  <c r="B21" i="14"/>
  <c r="C21" i="14"/>
  <c r="D21" i="14"/>
  <c r="B22" i="14"/>
  <c r="C22" i="14"/>
  <c r="D22" i="14"/>
  <c r="B23" i="14"/>
  <c r="C23" i="14"/>
  <c r="D23" i="14"/>
  <c r="B24" i="14"/>
  <c r="C24" i="14"/>
  <c r="D24" i="14"/>
  <c r="B25" i="14"/>
  <c r="C25" i="14"/>
  <c r="D25" i="14"/>
  <c r="B26" i="14"/>
  <c r="C26" i="14"/>
  <c r="D26" i="14"/>
  <c r="B27" i="14"/>
  <c r="C27" i="14"/>
  <c r="D27" i="14"/>
  <c r="B28" i="14"/>
  <c r="C28" i="14"/>
  <c r="D28" i="14"/>
  <c r="B29" i="14"/>
  <c r="C29" i="14"/>
  <c r="D29" i="14"/>
  <c r="B30" i="14"/>
  <c r="C30" i="14"/>
  <c r="D30" i="14"/>
  <c r="B31" i="14"/>
  <c r="C31" i="14"/>
  <c r="D31" i="14"/>
  <c r="B32" i="14"/>
  <c r="C32" i="14"/>
  <c r="D32" i="14"/>
  <c r="B33" i="14"/>
  <c r="C33" i="14"/>
  <c r="D33" i="14"/>
  <c r="B34" i="14"/>
  <c r="C34" i="14"/>
  <c r="D34" i="14"/>
  <c r="B35" i="14"/>
  <c r="C35" i="14"/>
  <c r="D35" i="14"/>
  <c r="B36" i="14"/>
  <c r="C36" i="14"/>
  <c r="D36" i="14"/>
  <c r="B37" i="14"/>
  <c r="C37" i="14"/>
  <c r="D37" i="14"/>
  <c r="B38" i="14"/>
  <c r="C38" i="14"/>
  <c r="D38" i="14"/>
  <c r="B39" i="14"/>
  <c r="C39" i="14"/>
  <c r="D39" i="14"/>
  <c r="B40" i="14"/>
  <c r="C40" i="14"/>
  <c r="D40" i="14"/>
  <c r="B41" i="14"/>
  <c r="C41" i="14"/>
  <c r="D41" i="14"/>
  <c r="B42" i="14"/>
  <c r="C42" i="14"/>
  <c r="D42" i="14"/>
  <c r="B43" i="14"/>
  <c r="C43" i="14"/>
  <c r="D43" i="14"/>
  <c r="B44" i="14"/>
  <c r="C44" i="14"/>
  <c r="D44" i="14"/>
  <c r="B45" i="14"/>
  <c r="C45" i="14"/>
  <c r="D45" i="14"/>
  <c r="B46" i="14"/>
  <c r="C46" i="14"/>
  <c r="D46" i="14"/>
  <c r="B47" i="14"/>
  <c r="C47" i="14"/>
  <c r="D47" i="14"/>
  <c r="B48" i="14"/>
  <c r="C48" i="14"/>
  <c r="D48" i="14"/>
  <c r="B49" i="14"/>
  <c r="C49" i="14"/>
  <c r="D49" i="14"/>
  <c r="B50" i="14"/>
  <c r="C50" i="14"/>
  <c r="D50" i="14"/>
  <c r="B51" i="14"/>
  <c r="C51" i="14"/>
  <c r="D51" i="14"/>
  <c r="B52" i="14"/>
  <c r="C52" i="14"/>
  <c r="D52" i="14"/>
  <c r="B53" i="14"/>
  <c r="C53" i="14"/>
  <c r="D53" i="14"/>
  <c r="B54" i="14"/>
  <c r="C54" i="14"/>
  <c r="D54" i="14"/>
  <c r="B55" i="14"/>
  <c r="C55" i="14"/>
  <c r="D55" i="14"/>
  <c r="B56" i="14"/>
  <c r="C56" i="14"/>
  <c r="D56" i="14"/>
  <c r="B57" i="14"/>
  <c r="C57" i="14"/>
  <c r="D57" i="14"/>
  <c r="B58" i="14"/>
  <c r="C58" i="14"/>
  <c r="D58" i="14"/>
  <c r="B59" i="14"/>
  <c r="C59" i="14"/>
  <c r="D59" i="14"/>
  <c r="B60" i="14"/>
  <c r="C60" i="14"/>
  <c r="D60" i="14"/>
  <c r="B61" i="14"/>
  <c r="C61" i="14"/>
  <c r="D61" i="14"/>
  <c r="B62" i="14"/>
  <c r="C62" i="14"/>
  <c r="D62" i="14"/>
  <c r="B63" i="14"/>
  <c r="C63" i="14"/>
  <c r="D63" i="14"/>
  <c r="B64" i="14"/>
  <c r="C64" i="14"/>
  <c r="D64" i="14"/>
  <c r="B65" i="14"/>
  <c r="C65" i="14"/>
  <c r="D65" i="14"/>
  <c r="B66" i="14"/>
  <c r="C66" i="14"/>
  <c r="D66" i="14"/>
  <c r="B67" i="14"/>
  <c r="C67" i="14"/>
  <c r="D67" i="14"/>
  <c r="B68" i="14"/>
  <c r="C68" i="14"/>
  <c r="D68" i="14"/>
  <c r="B69" i="14"/>
  <c r="C69" i="14"/>
  <c r="D69" i="14"/>
  <c r="B70" i="14"/>
  <c r="C70" i="14"/>
  <c r="D70" i="14"/>
  <c r="B71" i="14"/>
  <c r="C71" i="14"/>
  <c r="D71" i="14"/>
  <c r="B72" i="14"/>
  <c r="C72" i="14"/>
  <c r="D72" i="14"/>
  <c r="B73" i="14"/>
  <c r="C73" i="14"/>
  <c r="D73" i="14"/>
  <c r="B74" i="14"/>
  <c r="C74" i="14"/>
  <c r="D74" i="14"/>
  <c r="B75" i="14"/>
  <c r="C75" i="14"/>
  <c r="D75" i="14"/>
  <c r="B76" i="14"/>
  <c r="C76" i="14"/>
  <c r="D76" i="14"/>
  <c r="B77" i="14"/>
  <c r="C77" i="14"/>
  <c r="D77" i="14"/>
  <c r="B78" i="14"/>
  <c r="C78" i="14"/>
  <c r="D78" i="14"/>
  <c r="B79" i="14"/>
  <c r="C79" i="14"/>
  <c r="D79" i="14"/>
  <c r="B80" i="14"/>
  <c r="C80" i="14"/>
  <c r="D80" i="14"/>
  <c r="B81" i="14"/>
  <c r="C81" i="14"/>
  <c r="D81" i="14"/>
  <c r="B82" i="14"/>
  <c r="C82" i="14"/>
  <c r="D82" i="14"/>
  <c r="B83" i="14"/>
  <c r="C83" i="14"/>
  <c r="D83" i="14"/>
  <c r="B84" i="14"/>
  <c r="C84" i="14"/>
  <c r="D84" i="14"/>
  <c r="B85" i="14"/>
  <c r="C85" i="14"/>
  <c r="D85" i="14"/>
  <c r="B86" i="14"/>
  <c r="C86" i="14"/>
  <c r="D86" i="14"/>
  <c r="B87" i="14"/>
  <c r="C87" i="14"/>
  <c r="D87" i="14"/>
  <c r="B88" i="14"/>
  <c r="C88" i="14"/>
  <c r="D88" i="14"/>
  <c r="B89" i="14"/>
  <c r="C89" i="14"/>
  <c r="D89" i="14"/>
  <c r="B90" i="14"/>
  <c r="C90" i="14"/>
  <c r="D90" i="14"/>
  <c r="B91" i="14"/>
  <c r="C91" i="14"/>
  <c r="D91" i="14"/>
  <c r="B92" i="14"/>
  <c r="C92" i="14"/>
  <c r="D92" i="14"/>
  <c r="B93" i="14"/>
  <c r="C93" i="14"/>
  <c r="D93" i="14"/>
  <c r="B94" i="14"/>
  <c r="C94" i="14"/>
  <c r="D94" i="14"/>
  <c r="B95" i="14"/>
  <c r="C95" i="14"/>
  <c r="D95" i="14"/>
  <c r="B96" i="14"/>
  <c r="C96" i="14"/>
  <c r="D96" i="14"/>
  <c r="B97" i="14"/>
  <c r="C97" i="14"/>
  <c r="D97" i="14"/>
  <c r="B98" i="14"/>
  <c r="C98" i="14"/>
  <c r="D98" i="14"/>
  <c r="B99" i="14"/>
  <c r="C99" i="14"/>
  <c r="D99" i="14"/>
  <c r="B100" i="14"/>
  <c r="C100" i="14"/>
  <c r="D100" i="14"/>
  <c r="B101" i="14"/>
  <c r="C101" i="14"/>
  <c r="D101" i="14"/>
  <c r="B102" i="14"/>
  <c r="C102" i="14"/>
  <c r="D102" i="14"/>
  <c r="B103" i="14"/>
  <c r="C103" i="14"/>
  <c r="D103" i="14"/>
  <c r="B104" i="14"/>
  <c r="C104" i="14"/>
  <c r="D104" i="14"/>
  <c r="D3" i="14"/>
  <c r="C3" i="14"/>
  <c r="C105" i="14" s="1"/>
  <c r="B3" i="14"/>
  <c r="B105" i="14" s="1"/>
  <c r="B4" i="13"/>
  <c r="C4" i="13"/>
  <c r="D4" i="13"/>
  <c r="B5" i="13"/>
  <c r="C5" i="13"/>
  <c r="D5" i="13"/>
  <c r="B6" i="13"/>
  <c r="C6" i="13"/>
  <c r="D6" i="13"/>
  <c r="B7" i="13"/>
  <c r="C7" i="13"/>
  <c r="D7" i="13"/>
  <c r="B8" i="13"/>
  <c r="C8" i="13"/>
  <c r="D8" i="13"/>
  <c r="B9" i="13"/>
  <c r="C9" i="13"/>
  <c r="D9" i="13"/>
  <c r="B10" i="13"/>
  <c r="C10" i="13"/>
  <c r="D10" i="13"/>
  <c r="B11" i="13"/>
  <c r="C11" i="13"/>
  <c r="D11" i="13"/>
  <c r="B12" i="13"/>
  <c r="C12" i="13"/>
  <c r="D12" i="13"/>
  <c r="B13" i="13"/>
  <c r="C13" i="13"/>
  <c r="D13" i="13"/>
  <c r="B14" i="13"/>
  <c r="C14" i="13"/>
  <c r="D14" i="13"/>
  <c r="B15" i="13"/>
  <c r="C15" i="13"/>
  <c r="D15" i="13"/>
  <c r="B16" i="13"/>
  <c r="C16" i="13"/>
  <c r="D16" i="13"/>
  <c r="B17" i="13"/>
  <c r="C17" i="13"/>
  <c r="D17" i="13"/>
  <c r="B18" i="13"/>
  <c r="C18" i="13"/>
  <c r="D18" i="13"/>
  <c r="B19" i="13"/>
  <c r="C19" i="13"/>
  <c r="D19" i="13"/>
  <c r="B20" i="13"/>
  <c r="C20" i="13"/>
  <c r="D20" i="13"/>
  <c r="B21" i="13"/>
  <c r="C21" i="13"/>
  <c r="D21" i="13"/>
  <c r="B22" i="13"/>
  <c r="C22" i="13"/>
  <c r="D22" i="13"/>
  <c r="B23" i="13"/>
  <c r="C23" i="13"/>
  <c r="D23" i="13"/>
  <c r="B24" i="13"/>
  <c r="C24" i="13"/>
  <c r="D24" i="13"/>
  <c r="B25" i="13"/>
  <c r="C25" i="13"/>
  <c r="D25" i="13"/>
  <c r="B26" i="13"/>
  <c r="C26" i="13"/>
  <c r="D26" i="13"/>
  <c r="B27" i="13"/>
  <c r="C27" i="13"/>
  <c r="D27" i="13"/>
  <c r="B28" i="13"/>
  <c r="C28" i="13"/>
  <c r="D28" i="13"/>
  <c r="B29" i="13"/>
  <c r="C29" i="13"/>
  <c r="D29" i="13"/>
  <c r="B30" i="13"/>
  <c r="C30" i="13"/>
  <c r="D30" i="13"/>
  <c r="B31" i="13"/>
  <c r="C31" i="13"/>
  <c r="D31" i="13"/>
  <c r="B32" i="13"/>
  <c r="C32" i="13"/>
  <c r="D32" i="13"/>
  <c r="B33" i="13"/>
  <c r="C33" i="13"/>
  <c r="D33" i="13"/>
  <c r="B34" i="13"/>
  <c r="C34" i="13"/>
  <c r="D34" i="13"/>
  <c r="B35" i="13"/>
  <c r="C35" i="13"/>
  <c r="D35" i="13"/>
  <c r="B36" i="13"/>
  <c r="C36" i="13"/>
  <c r="D36" i="13"/>
  <c r="B37" i="13"/>
  <c r="C37" i="13"/>
  <c r="D37" i="13"/>
  <c r="B38" i="13"/>
  <c r="C38" i="13"/>
  <c r="D38" i="13"/>
  <c r="B39" i="13"/>
  <c r="C39" i="13"/>
  <c r="D39" i="13"/>
  <c r="B40" i="13"/>
  <c r="C40" i="13"/>
  <c r="D40" i="13"/>
  <c r="B41" i="13"/>
  <c r="C41" i="13"/>
  <c r="D41" i="13"/>
  <c r="B42" i="13"/>
  <c r="C42" i="13"/>
  <c r="D42" i="13"/>
  <c r="B43" i="13"/>
  <c r="C43" i="13"/>
  <c r="D43" i="13"/>
  <c r="B44" i="13"/>
  <c r="C44" i="13"/>
  <c r="D44" i="13"/>
  <c r="B45" i="13"/>
  <c r="C45" i="13"/>
  <c r="D45" i="13"/>
  <c r="B46" i="13"/>
  <c r="C46" i="13"/>
  <c r="D46" i="13"/>
  <c r="B47" i="13"/>
  <c r="C47" i="13"/>
  <c r="D47" i="13"/>
  <c r="B48" i="13"/>
  <c r="C48" i="13"/>
  <c r="D48" i="13"/>
  <c r="B49" i="13"/>
  <c r="C49" i="13"/>
  <c r="D49" i="13"/>
  <c r="B50" i="13"/>
  <c r="C50" i="13"/>
  <c r="D50" i="13"/>
  <c r="B51" i="13"/>
  <c r="C51" i="13"/>
  <c r="D51" i="13"/>
  <c r="B52" i="13"/>
  <c r="C52" i="13"/>
  <c r="D52" i="13"/>
  <c r="B53" i="13"/>
  <c r="C53" i="13"/>
  <c r="D53" i="13"/>
  <c r="B54" i="13"/>
  <c r="C54" i="13"/>
  <c r="D54" i="13"/>
  <c r="B55" i="13"/>
  <c r="C55" i="13"/>
  <c r="D55" i="13"/>
  <c r="B56" i="13"/>
  <c r="C56" i="13"/>
  <c r="D56" i="13"/>
  <c r="B57" i="13"/>
  <c r="C57" i="13"/>
  <c r="D57" i="13"/>
  <c r="B58" i="13"/>
  <c r="C58" i="13"/>
  <c r="D58" i="13"/>
  <c r="B59" i="13"/>
  <c r="C59" i="13"/>
  <c r="D59" i="13"/>
  <c r="B60" i="13"/>
  <c r="C60" i="13"/>
  <c r="D60" i="13"/>
  <c r="B61" i="13"/>
  <c r="C61" i="13"/>
  <c r="D61" i="13"/>
  <c r="B62" i="13"/>
  <c r="C62" i="13"/>
  <c r="D62" i="13"/>
  <c r="B63" i="13"/>
  <c r="C63" i="13"/>
  <c r="D63" i="13"/>
  <c r="B64" i="13"/>
  <c r="C64" i="13"/>
  <c r="D64" i="13"/>
  <c r="B65" i="13"/>
  <c r="C65" i="13"/>
  <c r="D65" i="13"/>
  <c r="B66" i="13"/>
  <c r="C66" i="13"/>
  <c r="D66" i="13"/>
  <c r="B67" i="13"/>
  <c r="C67" i="13"/>
  <c r="D67" i="13"/>
  <c r="B68" i="13"/>
  <c r="C68" i="13"/>
  <c r="D68" i="13"/>
  <c r="B69" i="13"/>
  <c r="C69" i="13"/>
  <c r="D69" i="13"/>
  <c r="B70" i="13"/>
  <c r="C70" i="13"/>
  <c r="D70" i="13"/>
  <c r="B71" i="13"/>
  <c r="C71" i="13"/>
  <c r="D71" i="13"/>
  <c r="B72" i="13"/>
  <c r="C72" i="13"/>
  <c r="D72" i="13"/>
  <c r="B73" i="13"/>
  <c r="C73" i="13"/>
  <c r="D73" i="13"/>
  <c r="B74" i="13"/>
  <c r="C74" i="13"/>
  <c r="D74" i="13"/>
  <c r="B75" i="13"/>
  <c r="C75" i="13"/>
  <c r="D75" i="13"/>
  <c r="B76" i="13"/>
  <c r="C76" i="13"/>
  <c r="D76" i="13"/>
  <c r="B77" i="13"/>
  <c r="C77" i="13"/>
  <c r="D77" i="13"/>
  <c r="B78" i="13"/>
  <c r="C78" i="13"/>
  <c r="D78" i="13"/>
  <c r="B79" i="13"/>
  <c r="C79" i="13"/>
  <c r="D79" i="13"/>
  <c r="B80" i="13"/>
  <c r="C80" i="13"/>
  <c r="D80" i="13"/>
  <c r="B81" i="13"/>
  <c r="C81" i="13"/>
  <c r="D81" i="13"/>
  <c r="B82" i="13"/>
  <c r="C82" i="13"/>
  <c r="D82" i="13"/>
  <c r="B83" i="13"/>
  <c r="C83" i="13"/>
  <c r="D83" i="13"/>
  <c r="B84" i="13"/>
  <c r="C84" i="13"/>
  <c r="D84" i="13"/>
  <c r="B85" i="13"/>
  <c r="C85" i="13"/>
  <c r="D85" i="13"/>
  <c r="B86" i="13"/>
  <c r="C86" i="13"/>
  <c r="D86" i="13"/>
  <c r="B87" i="13"/>
  <c r="C87" i="13"/>
  <c r="D87" i="13"/>
  <c r="B88" i="13"/>
  <c r="C88" i="13"/>
  <c r="D88" i="13"/>
  <c r="B89" i="13"/>
  <c r="C89" i="13"/>
  <c r="D89" i="13"/>
  <c r="B90" i="13"/>
  <c r="C90" i="13"/>
  <c r="D90" i="13"/>
  <c r="B91" i="13"/>
  <c r="C91" i="13"/>
  <c r="D91" i="13"/>
  <c r="B92" i="13"/>
  <c r="C92" i="13"/>
  <c r="D92" i="13"/>
  <c r="B93" i="13"/>
  <c r="C93" i="13"/>
  <c r="D93" i="13"/>
  <c r="B94" i="13"/>
  <c r="C94" i="13"/>
  <c r="D94" i="13"/>
  <c r="B95" i="13"/>
  <c r="C95" i="13"/>
  <c r="D95" i="13"/>
  <c r="B96" i="13"/>
  <c r="C96" i="13"/>
  <c r="D96" i="13"/>
  <c r="B97" i="13"/>
  <c r="C97" i="13"/>
  <c r="D97" i="13"/>
  <c r="B98" i="13"/>
  <c r="C98" i="13"/>
  <c r="D98" i="13"/>
  <c r="B99" i="13"/>
  <c r="C99" i="13"/>
  <c r="D99" i="13"/>
  <c r="B100" i="13"/>
  <c r="C100" i="13"/>
  <c r="D100" i="13"/>
  <c r="B101" i="13"/>
  <c r="C101" i="13"/>
  <c r="D101" i="13"/>
  <c r="B102" i="13"/>
  <c r="C102" i="13"/>
  <c r="D102" i="13"/>
  <c r="B103" i="13"/>
  <c r="C103" i="13"/>
  <c r="D103" i="13"/>
  <c r="B104" i="13"/>
  <c r="C104" i="13"/>
  <c r="D104" i="13"/>
  <c r="D3" i="13"/>
  <c r="D105" i="13" s="1"/>
  <c r="C3" i="13"/>
  <c r="B3" i="13"/>
  <c r="B105" i="13" s="1"/>
  <c r="C105" i="10"/>
  <c r="B105" i="10"/>
  <c r="C105" i="13" l="1"/>
  <c r="C105" i="9"/>
  <c r="B105" i="9"/>
  <c r="C105" i="11" l="1"/>
  <c r="B105" i="11"/>
  <c r="C3" i="16" l="1"/>
  <c r="N26" i="16"/>
  <c r="N27" i="16"/>
  <c r="N28" i="16"/>
  <c r="N29" i="16"/>
  <c r="N30" i="16"/>
  <c r="N31" i="16"/>
  <c r="C4" i="16"/>
  <c r="C11" i="16"/>
  <c r="C12" i="16"/>
  <c r="C10" i="16"/>
  <c r="C9" i="16"/>
  <c r="C5" i="16"/>
  <c r="C8" i="16"/>
  <c r="B17" i="19" l="1"/>
  <c r="I5" i="19"/>
  <c r="I6" i="19"/>
  <c r="I7" i="19"/>
  <c r="I8" i="19"/>
  <c r="I9" i="19"/>
  <c r="I10" i="19"/>
  <c r="I11" i="19"/>
  <c r="I12" i="19"/>
  <c r="I13" i="19"/>
  <c r="I14" i="19"/>
  <c r="I15" i="19"/>
  <c r="I16" i="19"/>
  <c r="I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4" i="19"/>
  <c r="D5" i="19"/>
  <c r="D6" i="19"/>
  <c r="J6" i="19" s="1"/>
  <c r="D7" i="19"/>
  <c r="D8" i="19"/>
  <c r="D9" i="19"/>
  <c r="D10" i="19"/>
  <c r="D11" i="19"/>
  <c r="D12" i="19"/>
  <c r="D13" i="19"/>
  <c r="D14" i="19"/>
  <c r="J14" i="19" s="1"/>
  <c r="D15" i="19"/>
  <c r="D16" i="19"/>
  <c r="D4" i="19"/>
  <c r="I22" i="19"/>
  <c r="I23" i="19"/>
  <c r="I24" i="19"/>
  <c r="I25" i="19"/>
  <c r="I21" i="19"/>
  <c r="H22" i="19"/>
  <c r="H23" i="19"/>
  <c r="H24" i="19"/>
  <c r="H25" i="19"/>
  <c r="H21" i="19"/>
  <c r="G22" i="19"/>
  <c r="G23" i="19"/>
  <c r="G24" i="19"/>
  <c r="G25" i="19"/>
  <c r="G21" i="19"/>
  <c r="C26" i="19"/>
  <c r="D22" i="19"/>
  <c r="D23" i="19"/>
  <c r="D24" i="19"/>
  <c r="J24" i="19" s="1"/>
  <c r="D25" i="19"/>
  <c r="D21" i="19"/>
  <c r="J5" i="19" l="1"/>
  <c r="J13" i="19"/>
  <c r="J10" i="19"/>
  <c r="J9" i="19"/>
  <c r="J22" i="19"/>
  <c r="G26" i="19"/>
  <c r="D29" i="19" s="1"/>
  <c r="J23" i="19"/>
  <c r="J21" i="19"/>
  <c r="J16" i="19"/>
  <c r="J12" i="19"/>
  <c r="J8" i="19"/>
  <c r="D26" i="19"/>
  <c r="J4" i="19"/>
  <c r="J15" i="19"/>
  <c r="J11" i="19"/>
  <c r="J7" i="19"/>
  <c r="J25" i="19"/>
  <c r="J26" i="19" l="1"/>
  <c r="F17" i="19"/>
  <c r="C28" i="19" s="1"/>
  <c r="G17" i="19"/>
  <c r="D28" i="19" s="1"/>
  <c r="C17" i="19"/>
  <c r="D17" i="19"/>
  <c r="F26" i="19"/>
  <c r="E26" i="19"/>
  <c r="B29" i="19" s="1"/>
  <c r="B26" i="19"/>
  <c r="E17" i="19"/>
  <c r="C29" i="19" l="1"/>
  <c r="I26" i="19"/>
  <c r="B28" i="19"/>
  <c r="H17" i="19"/>
  <c r="D27" i="19"/>
  <c r="D30" i="19" s="1"/>
  <c r="J17" i="19"/>
  <c r="H26" i="19"/>
  <c r="B27" i="19"/>
  <c r="C27" i="19"/>
  <c r="C30" i="19" s="1"/>
  <c r="I17" i="19"/>
  <c r="G73" i="11"/>
  <c r="F55" i="18" s="1"/>
  <c r="G63" i="11"/>
  <c r="F54" i="18" s="1"/>
  <c r="G73" i="10"/>
  <c r="E55" i="18" s="1"/>
  <c r="G63" i="10"/>
  <c r="E54" i="18" s="1"/>
  <c r="G73" i="9"/>
  <c r="D55" i="18" s="1"/>
  <c r="G63" i="9"/>
  <c r="D54" i="18" s="1"/>
  <c r="D67" i="16"/>
  <c r="G64" i="16" s="1"/>
  <c r="C67" i="16"/>
  <c r="B67" i="16"/>
  <c r="C51" i="16"/>
  <c r="G62" i="16" s="1"/>
  <c r="B51" i="16"/>
  <c r="G65" i="16" l="1"/>
  <c r="G63" i="16"/>
  <c r="G60" i="16"/>
  <c r="G61" i="16"/>
  <c r="B30" i="19"/>
  <c r="D50" i="18"/>
  <c r="C50" i="18"/>
  <c r="E48" i="18"/>
  <c r="E49" i="18"/>
  <c r="E47" i="18"/>
  <c r="F104" i="11"/>
  <c r="D43" i="18" s="1"/>
  <c r="E104" i="11"/>
  <c r="C43" i="18" s="1"/>
  <c r="F62" i="11"/>
  <c r="D42" i="18" s="1"/>
  <c r="E62" i="11"/>
  <c r="C42" i="18" s="1"/>
  <c r="F22" i="11"/>
  <c r="D41" i="18" s="1"/>
  <c r="E22" i="11"/>
  <c r="C41" i="18" s="1"/>
  <c r="F17" i="11"/>
  <c r="D40" i="18" s="1"/>
  <c r="E17" i="11"/>
  <c r="C40" i="18" s="1"/>
  <c r="F8" i="11"/>
  <c r="D39" i="18" s="1"/>
  <c r="E8" i="11"/>
  <c r="C39" i="18" s="1"/>
  <c r="E50" i="18" l="1"/>
  <c r="F104" i="10"/>
  <c r="D34" i="18" s="1"/>
  <c r="E104" i="10"/>
  <c r="C34" i="18" s="1"/>
  <c r="F62" i="10"/>
  <c r="D33" i="18" s="1"/>
  <c r="E62" i="10"/>
  <c r="C33" i="18" s="1"/>
  <c r="F22" i="10"/>
  <c r="D32" i="18" s="1"/>
  <c r="E22" i="10"/>
  <c r="C32" i="18" s="1"/>
  <c r="F17" i="10"/>
  <c r="D31" i="18" s="1"/>
  <c r="D35" i="18" s="1"/>
  <c r="E17" i="10"/>
  <c r="C31" i="18" s="1"/>
  <c r="F8" i="10"/>
  <c r="D30" i="18" s="1"/>
  <c r="E8" i="10"/>
  <c r="C30" i="18" s="1"/>
  <c r="F104" i="9"/>
  <c r="D25" i="18" s="1"/>
  <c r="D16" i="18" s="1"/>
  <c r="E16" i="18" s="1"/>
  <c r="E104" i="9"/>
  <c r="C25" i="18" s="1"/>
  <c r="C16" i="18" s="1"/>
  <c r="F62" i="9"/>
  <c r="D24" i="18" s="1"/>
  <c r="E62" i="9"/>
  <c r="C24" i="18" s="1"/>
  <c r="C15" i="18" s="1"/>
  <c r="F22" i="9"/>
  <c r="D23" i="18" s="1"/>
  <c r="D14" i="18" s="1"/>
  <c r="E14" i="18" s="1"/>
  <c r="E22" i="9"/>
  <c r="C23" i="18" s="1"/>
  <c r="C14" i="18" s="1"/>
  <c r="F17" i="9"/>
  <c r="D22" i="18" s="1"/>
  <c r="E17" i="9"/>
  <c r="C22" i="18" s="1"/>
  <c r="F8" i="9"/>
  <c r="D21" i="18" s="1"/>
  <c r="D12" i="18" s="1"/>
  <c r="E12" i="18" s="1"/>
  <c r="E8" i="9"/>
  <c r="C21" i="18" s="1"/>
  <c r="C12" i="18" s="1"/>
  <c r="D44" i="18"/>
  <c r="C44" i="18"/>
  <c r="E43" i="18"/>
  <c r="E42" i="18"/>
  <c r="E41" i="18"/>
  <c r="E40" i="18"/>
  <c r="E39" i="18"/>
  <c r="C35" i="18"/>
  <c r="E34" i="18"/>
  <c r="E33" i="18"/>
  <c r="E32" i="18"/>
  <c r="E30" i="18"/>
  <c r="D26" i="18"/>
  <c r="C26" i="18"/>
  <c r="E24" i="18"/>
  <c r="E23" i="18"/>
  <c r="E22" i="18"/>
  <c r="C13" i="18" l="1"/>
  <c r="C17" i="18" s="1"/>
  <c r="E21" i="18"/>
  <c r="E25" i="18"/>
  <c r="E31" i="18"/>
  <c r="D13" i="18"/>
  <c r="E13" i="18" s="1"/>
  <c r="D15" i="18"/>
  <c r="E15" i="18" s="1"/>
  <c r="E44" i="18"/>
  <c r="F44" i="18" s="1"/>
  <c r="E26" i="18"/>
  <c r="F26" i="18" s="1"/>
  <c r="E35" i="18"/>
  <c r="F35" i="18" s="1"/>
  <c r="D8" i="18"/>
  <c r="C8" i="18"/>
  <c r="E4" i="18"/>
  <c r="E5" i="18"/>
  <c r="E6" i="18"/>
  <c r="E7" i="18"/>
  <c r="E3" i="18"/>
  <c r="F25" i="18" l="1"/>
  <c r="D17" i="18"/>
  <c r="E17" i="18" s="1"/>
  <c r="F15" i="18" s="1"/>
  <c r="F40" i="18"/>
  <c r="F41" i="18"/>
  <c r="F43" i="18"/>
  <c r="F42" i="18"/>
  <c r="F39" i="18"/>
  <c r="F34" i="18"/>
  <c r="F21" i="18"/>
  <c r="F32" i="18"/>
  <c r="F33" i="18"/>
  <c r="F24" i="18"/>
  <c r="F31" i="18"/>
  <c r="F22" i="18"/>
  <c r="F23" i="18"/>
  <c r="F30" i="18"/>
  <c r="F13" i="18"/>
  <c r="F17" i="18"/>
  <c r="E8" i="18"/>
  <c r="F4" i="18" s="1"/>
  <c r="F16" i="18" l="1"/>
  <c r="F12" i="18"/>
  <c r="F14" i="18"/>
  <c r="F6" i="18"/>
  <c r="F7" i="18"/>
  <c r="F3" i="18"/>
  <c r="F5" i="18"/>
  <c r="F8" i="18"/>
  <c r="C13" i="16"/>
  <c r="E4" i="14" l="1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F104" i="14" s="1"/>
  <c r="C22" i="17" s="1"/>
  <c r="E104" i="14"/>
  <c r="E105" i="14"/>
  <c r="E3" i="14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3" i="13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3" i="1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3" i="10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3" i="9"/>
  <c r="F104" i="13" l="1"/>
  <c r="B22" i="17" s="1"/>
  <c r="H73" i="9"/>
  <c r="D56" i="18" s="1"/>
  <c r="G104" i="10"/>
  <c r="E53" i="18" s="1"/>
  <c r="H73" i="11"/>
  <c r="F56" i="18" s="1"/>
  <c r="G104" i="9"/>
  <c r="D53" i="18" s="1"/>
  <c r="H73" i="10"/>
  <c r="E56" i="18" s="1"/>
  <c r="G104" i="11"/>
  <c r="F53" i="18" s="1"/>
  <c r="F87" i="14"/>
  <c r="C18" i="17" s="1"/>
  <c r="F67" i="14"/>
  <c r="C14" i="17" s="1"/>
  <c r="F47" i="14"/>
  <c r="C10" i="17" s="1"/>
  <c r="F27" i="14"/>
  <c r="C6" i="17" s="1"/>
  <c r="F7" i="14"/>
  <c r="C2" i="17" s="1"/>
  <c r="F102" i="14"/>
  <c r="C21" i="17" s="1"/>
  <c r="F82" i="14"/>
  <c r="C17" i="17" s="1"/>
  <c r="F62" i="14"/>
  <c r="C13" i="17" s="1"/>
  <c r="F42" i="14"/>
  <c r="C9" i="17" s="1"/>
  <c r="F22" i="14"/>
  <c r="C5" i="17" s="1"/>
  <c r="F97" i="14"/>
  <c r="C20" i="17" s="1"/>
  <c r="F77" i="14"/>
  <c r="C16" i="17" s="1"/>
  <c r="F57" i="14"/>
  <c r="C12" i="17" s="1"/>
  <c r="F37" i="14"/>
  <c r="C8" i="17" s="1"/>
  <c r="F17" i="14"/>
  <c r="C4" i="17" s="1"/>
  <c r="F92" i="14"/>
  <c r="C19" i="17" s="1"/>
  <c r="F72" i="14"/>
  <c r="C15" i="17" s="1"/>
  <c r="F52" i="14"/>
  <c r="C11" i="17" s="1"/>
  <c r="F32" i="14"/>
  <c r="C7" i="17" s="1"/>
  <c r="F12" i="14"/>
  <c r="C3" i="17" s="1"/>
  <c r="F87" i="13"/>
  <c r="B18" i="17" s="1"/>
  <c r="F67" i="13"/>
  <c r="B14" i="17" s="1"/>
  <c r="F47" i="13"/>
  <c r="B10" i="17" s="1"/>
  <c r="F27" i="13"/>
  <c r="B6" i="17" s="1"/>
  <c r="F7" i="13"/>
  <c r="B2" i="17" s="1"/>
  <c r="F102" i="13"/>
  <c r="B21" i="17" s="1"/>
  <c r="F82" i="13"/>
  <c r="B17" i="17" s="1"/>
  <c r="F62" i="13"/>
  <c r="B13" i="17" s="1"/>
  <c r="F42" i="13"/>
  <c r="B9" i="17" s="1"/>
  <c r="F22" i="13"/>
  <c r="B5" i="17" s="1"/>
  <c r="F97" i="13"/>
  <c r="B20" i="17" s="1"/>
  <c r="F77" i="13"/>
  <c r="B16" i="17" s="1"/>
  <c r="F57" i="13"/>
  <c r="B12" i="17" s="1"/>
  <c r="F37" i="13"/>
  <c r="B8" i="17" s="1"/>
  <c r="F17" i="13"/>
  <c r="B4" i="17" s="1"/>
  <c r="F92" i="13"/>
  <c r="B19" i="17" s="1"/>
  <c r="F72" i="13"/>
  <c r="B15" i="17" s="1"/>
  <c r="F52" i="13"/>
  <c r="B11" i="17" s="1"/>
  <c r="F32" i="13"/>
  <c r="B7" i="17" s="1"/>
  <c r="F12" i="13"/>
  <c r="B3" i="17" s="1"/>
  <c r="D15" i="17" l="1"/>
  <c r="E15" i="17"/>
  <c r="E2" i="17"/>
  <c r="D2" i="17"/>
  <c r="B23" i="17"/>
  <c r="C23" i="17"/>
  <c r="D3" i="17"/>
  <c r="E3" i="17"/>
  <c r="E16" i="17"/>
  <c r="D16" i="17"/>
  <c r="D13" i="17"/>
  <c r="E13" i="17"/>
  <c r="E6" i="17"/>
  <c r="D6" i="17"/>
  <c r="E12" i="17"/>
  <c r="D12" i="17"/>
  <c r="E18" i="17"/>
  <c r="D18" i="17"/>
  <c r="D19" i="17"/>
  <c r="E19" i="17"/>
  <c r="E7" i="17"/>
  <c r="D7" i="17"/>
  <c r="E4" i="17"/>
  <c r="D4" i="17"/>
  <c r="E20" i="17"/>
  <c r="D20" i="17"/>
  <c r="E17" i="17"/>
  <c r="D17" i="17"/>
  <c r="E10" i="17"/>
  <c r="D10" i="17"/>
  <c r="D9" i="17"/>
  <c r="E9" i="17"/>
  <c r="E11" i="17"/>
  <c r="D11" i="17"/>
  <c r="E8" i="17"/>
  <c r="D8" i="17"/>
  <c r="E5" i="17"/>
  <c r="D5" i="17"/>
  <c r="D21" i="17"/>
  <c r="E21" i="17"/>
  <c r="E14" i="17"/>
  <c r="D14" i="17"/>
  <c r="E22" i="17"/>
  <c r="D22" i="17"/>
  <c r="D24" i="17" l="1"/>
  <c r="D23" i="17"/>
</calcChain>
</file>

<file path=xl/sharedStrings.xml><?xml version="1.0" encoding="utf-8"?>
<sst xmlns="http://schemas.openxmlformats.org/spreadsheetml/2006/main" count="726" uniqueCount="180">
  <si>
    <t xml:space="preserve">จำนวนประชากรแยกตามช่วงอายุ (เฉพาะผู้มีสัญชาติไทย) </t>
  </si>
  <si>
    <t>ช่วงอายุ</t>
  </si>
  <si>
    <t>ชาย</t>
  </si>
  <si>
    <t>หญิง</t>
  </si>
  <si>
    <t>น้อยกว่า   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</si>
  <si>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</si>
  <si>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</si>
  <si>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</si>
  <si>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</si>
  <si>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</si>
  <si>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</si>
  <si>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</si>
  <si>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</si>
  <si>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</si>
  <si>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</si>
  <si>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</si>
  <si>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</si>
  <si>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</si>
  <si>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</si>
  <si>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</si>
  <si>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</si>
  <si>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</si>
  <si>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</si>
  <si>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</si>
  <si>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</si>
  <si>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</si>
  <si>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</si>
  <si>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</si>
  <si>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</si>
  <si>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</si>
  <si>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</si>
  <si>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</si>
  <si>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</si>
  <si>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</si>
  <si>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</si>
  <si>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</si>
  <si>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</si>
  <si>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</si>
  <si>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</si>
  <si>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</si>
  <si>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</si>
  <si>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</si>
  <si>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</si>
  <si>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</si>
  <si>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</si>
  <si>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</si>
  <si>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</si>
  <si>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</si>
  <si>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</si>
  <si>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</si>
  <si>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</si>
  <si>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</si>
  <si>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</si>
  <si>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</si>
  <si>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</si>
  <si>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</si>
  <si>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</si>
  <si>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</si>
  <si>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</si>
  <si>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</si>
  <si>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</si>
  <si>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</si>
  <si>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</si>
  <si>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</si>
  <si>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</si>
  <si>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</si>
  <si>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</si>
  <si>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</si>
  <si>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</si>
  <si>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</si>
  <si>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</si>
  <si>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</si>
  <si>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</si>
  <si>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</si>
  <si>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</si>
  <si>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</si>
  <si>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</si>
  <si>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</si>
  <si>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</si>
  <si>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</si>
  <si>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</si>
  <si>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</si>
  <si>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</si>
  <si>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</si>
  <si>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</si>
  <si>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</si>
  <si>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</si>
  <si>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</si>
  <si>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</si>
  <si>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</si>
  <si>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</si>
  <si>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</si>
  <si>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</si>
  <si>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</si>
  <si>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</si>
  <si>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</si>
  <si>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</si>
  <si>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</si>
  <si>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</si>
  <si>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</si>
  <si>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</si>
  <si>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</si>
  <si>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</si>
  <si>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</si>
  <si>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</si>
  <si>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 100 ปี</t>
  </si>
  <si>
    <t>รวม</t>
  </si>
  <si>
    <t>หายโศก</t>
  </si>
  <si>
    <t>อบตพส</t>
  </si>
  <si>
    <t>ทตพส</t>
  </si>
  <si>
    <t>มฟรพ</t>
  </si>
  <si>
    <t>อายุ</t>
  </si>
  <si>
    <t xml:space="preserve"> 0-4</t>
  </si>
  <si>
    <t xml:space="preserve"> 5-9</t>
  </si>
  <si>
    <t xml:space="preserve"> 10-14 </t>
  </si>
  <si>
    <t xml:space="preserve"> 15-19</t>
  </si>
  <si>
    <t xml:space="preserve"> 20-24</t>
  </si>
  <si>
    <t xml:space="preserve"> 25-29</t>
  </si>
  <si>
    <t xml:space="preserve"> 30-34 </t>
  </si>
  <si>
    <t xml:space="preserve"> 35-39 </t>
  </si>
  <si>
    <t xml:space="preserve"> 40-44</t>
  </si>
  <si>
    <t xml:space="preserve"> 45-49</t>
  </si>
  <si>
    <t xml:space="preserve"> 50-54 </t>
  </si>
  <si>
    <t xml:space="preserve"> 55-59 </t>
  </si>
  <si>
    <t xml:space="preserve"> 60-64 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</si>
  <si>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</si>
  <si>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</si>
  <si>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</si>
  <si>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</si>
  <si>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</si>
  <si>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</si>
  <si>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</si>
  <si>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 xml:space="preserve"> 100-100ขึ้นไป</t>
  </si>
  <si>
    <t>จำนวนครัวรายตำบล อำเภอพุทไธสง</t>
  </si>
  <si>
    <t>ลำดับ</t>
  </si>
  <si>
    <t>ตำบล</t>
  </si>
  <si>
    <t>จำนวน</t>
  </si>
  <si>
    <t>พุทไธสงเทศบาล</t>
  </si>
  <si>
    <t>มะเฟืองเทศบาล</t>
  </si>
  <si>
    <t>พุทไธสง อบต</t>
  </si>
  <si>
    <t>บ้านจาน</t>
  </si>
  <si>
    <t>บ้านเป้า</t>
  </si>
  <si>
    <t>บ้านแวง</t>
  </si>
  <si>
    <t>บ้านยาง</t>
  </si>
  <si>
    <t>กลุ่มวัย</t>
  </si>
  <si>
    <t>วัยเด็ก 0-5</t>
  </si>
  <si>
    <t>วัยเรียน 6-14</t>
  </si>
  <si>
    <t>วัยรุ่น 15-19</t>
  </si>
  <si>
    <t>วัยทำงาน 20-59</t>
  </si>
  <si>
    <t>วัยผู้สูงอายุ 60 ขึ้น</t>
  </si>
  <si>
    <t>สัดส่วนร้อยละ</t>
  </si>
  <si>
    <t>รวมเขตรพ</t>
  </si>
  <si>
    <t>อบตมะเฟือง เขตรพ</t>
  </si>
  <si>
    <t>ตำบลพุทไธสง</t>
  </si>
  <si>
    <t>ในเขต</t>
  </si>
  <si>
    <t>นอกเขต</t>
  </si>
  <si>
    <t>ตำบลมะเฟือง</t>
  </si>
  <si>
    <t>รพสต มะเฟือง</t>
  </si>
  <si>
    <t>เขตรับผิดชอบ โรงพยาบาล</t>
  </si>
  <si>
    <t>รวมเขตเทศบาล</t>
  </si>
  <si>
    <t>รวมเขต อบต พส</t>
  </si>
  <si>
    <t>รวม เขต อบต มะเฟืองทั้งหมด</t>
  </si>
  <si>
    <t>มะเฟือง เขต รพ.สต.ม่วงใต้</t>
  </si>
  <si>
    <t>มะเฟือง เขต รพ.</t>
  </si>
  <si>
    <t>หลังคาเรือนเขตรพ</t>
  </si>
  <si>
    <t>เด็กต่ำกว่า 1 ปี</t>
  </si>
  <si>
    <t>อบตมฟ</t>
  </si>
  <si>
    <t>เขต อำเภอ</t>
  </si>
  <si>
    <t>หมู่</t>
  </si>
  <si>
    <t>35ปีขึ้นไป</t>
  </si>
  <si>
    <t>35ปีขึ้นไปทั้งหมด</t>
  </si>
  <si>
    <t>30-60ปี หญิง</t>
  </si>
  <si>
    <t>30-70ปีหญิง</t>
  </si>
  <si>
    <t>50-70ปี</t>
  </si>
  <si>
    <t>30-60 ปีหญิง</t>
  </si>
  <si>
    <t>30-60ปีหญิง</t>
  </si>
  <si>
    <t>50-70</t>
  </si>
  <si>
    <t>ประชากรตำบลพุทไธสง</t>
  </si>
  <si>
    <t>มะเฟือง อบต รพ</t>
  </si>
  <si>
    <t>มะเฟือง อบต  ม่วงใต้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</si>
</sst>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3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187" fontId="1" fillId="0" borderId="0" xfId="1" applyNumberFormat="1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87" fontId="1" fillId="0" borderId="1" xfId="1" applyNumberFormat="1" applyFont="1" applyBorder="1"/>
    <xf numFmtId="187" fontId="1" fillId="0" borderId="1" xfId="0" applyNumberFormat="1" applyFont="1" applyBorder="1"/>
    <xf numFmtId="16" fontId="1" fillId="0" borderId="0" xfId="0" applyNumberFormat="1" applyFont="1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87" fontId="1" fillId="0" borderId="1" xfId="1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187" fontId="1" fillId="0" borderId="0" xfId="1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583029431552078E-2"/>
          <c:y val="5.16720108781583E-2"/>
          <c:w val="0.9357462990393528"/>
          <c:h val="0.80679657211523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รวม!$B$1</c:f>
              <c:strCache>
                <c:ptCount val="1"/>
                <c:pt idx="0">
                  <c:v>ชาย</c:v>
                </c:pt>
              </c:strCache>
            </c:strRef>
          </c:tx>
          <c:spPr>
            <a:ln>
              <a:solidFill>
                <a:schemeClr val="tx1">
                  <a:alpha val="5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รวม!$A$2:$A$22</c:f>
              <c:strCache>
                <c:ptCount val="21"/>
                <c:pt idx="0">
                  <c:v> 0-4</c:v>
                </c:pt>
                <c:pt idx="1">
                  <c:v> 5-9</c:v>
                </c:pt>
                <c:pt idx="2">
                  <c:v> 10-14 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 </c:v>
                </c:pt>
                <c:pt idx="7">
                  <c:v> 35-39 </c:v>
                </c:pt>
                <c:pt idx="8">
                  <c:v> 40-44</c:v>
                </c:pt>
                <c:pt idx="9">
                  <c:v> 45-49</c:v>
                </c:pt>
                <c:pt idx="10">
                  <c:v> 50-54 </c:v>
                </c:pt>
                <c:pt idx="11">
                  <c:v> 55-59 </c:v>
                </c:pt>
                <c:pt idx="12">
                  <c:v> 60-64 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85-89</c:v>
                </c:pt>
                <c:pt idx="18">
                  <c:v> 90-94</c:v>
                </c:pt>
                <c:pt idx="19">
                  <c:v> 95-99</c:v>
                </c:pt>
                <c:pt idx="20">
                  <c:v> 100-100ขึ้นไป</c:v>
                </c:pt>
              </c:strCache>
            </c:strRef>
          </c:cat>
          <c:val>
            <c:numRef>
              <c:f>รวม!$E$2:$E$22</c:f>
              <c:numCache>
                <c:formatCode>General</c:formatCode>
                <c:ptCount val="21"/>
                <c:pt idx="0">
                  <c:v>-227</c:v>
                </c:pt>
                <c:pt idx="1">
                  <c:v>-288</c:v>
                </c:pt>
                <c:pt idx="2">
                  <c:v>-299</c:v>
                </c:pt>
                <c:pt idx="3">
                  <c:v>-337</c:v>
                </c:pt>
                <c:pt idx="4">
                  <c:v>-383</c:v>
                </c:pt>
                <c:pt idx="5">
                  <c:v>-416</c:v>
                </c:pt>
                <c:pt idx="6">
                  <c:v>-374</c:v>
                </c:pt>
                <c:pt idx="7">
                  <c:v>-362</c:v>
                </c:pt>
                <c:pt idx="8">
                  <c:v>-445</c:v>
                </c:pt>
                <c:pt idx="9">
                  <c:v>-491</c:v>
                </c:pt>
                <c:pt idx="10">
                  <c:v>-482</c:v>
                </c:pt>
                <c:pt idx="11">
                  <c:v>-417</c:v>
                </c:pt>
                <c:pt idx="12">
                  <c:v>-333</c:v>
                </c:pt>
                <c:pt idx="13">
                  <c:v>-260</c:v>
                </c:pt>
                <c:pt idx="14">
                  <c:v>-164</c:v>
                </c:pt>
                <c:pt idx="15">
                  <c:v>-122</c:v>
                </c:pt>
                <c:pt idx="16">
                  <c:v>-62</c:v>
                </c:pt>
                <c:pt idx="17">
                  <c:v>-30</c:v>
                </c:pt>
                <c:pt idx="18">
                  <c:v>-3</c:v>
                </c:pt>
                <c:pt idx="19">
                  <c:v>-2</c:v>
                </c:pt>
                <c:pt idx="20">
                  <c:v>-1</c:v>
                </c:pt>
              </c:numCache>
            </c:numRef>
          </c:val>
        </c:ser>
        <c:ser>
          <c:idx val="1"/>
          <c:order val="1"/>
          <c:tx>
            <c:strRef>
              <c:f>รวม!$C$1</c:f>
              <c:strCache>
                <c:ptCount val="1"/>
                <c:pt idx="0">
                  <c:v>หญิง</c:v>
                </c:pt>
              </c:strCache>
            </c:strRef>
          </c:tx>
          <c:spPr>
            <a:ln>
              <a:solidFill>
                <a:schemeClr val="tx1">
                  <a:alpha val="42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รวม!$A$2:$A$22</c:f>
              <c:strCache>
                <c:ptCount val="21"/>
                <c:pt idx="0">
                  <c:v> 0-4</c:v>
                </c:pt>
                <c:pt idx="1">
                  <c:v> 5-9</c:v>
                </c:pt>
                <c:pt idx="2">
                  <c:v> 10-14 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 </c:v>
                </c:pt>
                <c:pt idx="7">
                  <c:v> 35-39 </c:v>
                </c:pt>
                <c:pt idx="8">
                  <c:v> 40-44</c:v>
                </c:pt>
                <c:pt idx="9">
                  <c:v> 45-49</c:v>
                </c:pt>
                <c:pt idx="10">
                  <c:v> 50-54 </c:v>
                </c:pt>
                <c:pt idx="11">
                  <c:v> 55-59 </c:v>
                </c:pt>
                <c:pt idx="12">
                  <c:v> 60-64 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85-89</c:v>
                </c:pt>
                <c:pt idx="18">
                  <c:v> 90-94</c:v>
                </c:pt>
                <c:pt idx="19">
                  <c:v> 95-99</c:v>
                </c:pt>
                <c:pt idx="20">
                  <c:v> 100-100ขึ้นไป</c:v>
                </c:pt>
              </c:strCache>
            </c:strRef>
          </c:cat>
          <c:val>
            <c:numRef>
              <c:f>รวม!$C$2:$C$22</c:f>
              <c:numCache>
                <c:formatCode>_-* #,##0_-;\-* #,##0_-;_-* "-"??_-;_-@_-</c:formatCode>
                <c:ptCount val="21"/>
                <c:pt idx="0">
                  <c:v>240</c:v>
                </c:pt>
                <c:pt idx="1">
                  <c:v>264</c:v>
                </c:pt>
                <c:pt idx="2">
                  <c:v>326</c:v>
                </c:pt>
                <c:pt idx="3">
                  <c:v>309</c:v>
                </c:pt>
                <c:pt idx="4">
                  <c:v>369</c:v>
                </c:pt>
                <c:pt idx="5">
                  <c:v>411</c:v>
                </c:pt>
                <c:pt idx="6">
                  <c:v>353</c:v>
                </c:pt>
                <c:pt idx="7">
                  <c:v>365</c:v>
                </c:pt>
                <c:pt idx="8">
                  <c:v>415</c:v>
                </c:pt>
                <c:pt idx="9">
                  <c:v>532</c:v>
                </c:pt>
                <c:pt idx="10">
                  <c:v>559</c:v>
                </c:pt>
                <c:pt idx="11">
                  <c:v>484</c:v>
                </c:pt>
                <c:pt idx="12">
                  <c:v>354</c:v>
                </c:pt>
                <c:pt idx="13">
                  <c:v>307</c:v>
                </c:pt>
                <c:pt idx="14">
                  <c:v>220</c:v>
                </c:pt>
                <c:pt idx="15">
                  <c:v>162</c:v>
                </c:pt>
                <c:pt idx="16">
                  <c:v>91</c:v>
                </c:pt>
                <c:pt idx="17">
                  <c:v>50</c:v>
                </c:pt>
                <c:pt idx="18">
                  <c:v>12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479039120"/>
        <c:axId val="1479026608"/>
      </c:barChart>
      <c:catAx>
        <c:axId val="14790391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79026608"/>
        <c:crosses val="autoZero"/>
        <c:auto val="1"/>
        <c:lblAlgn val="ctr"/>
        <c:lblOffset val="100"/>
        <c:noMultiLvlLbl val="0"/>
      </c:catAx>
      <c:valAx>
        <c:axId val="147902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790391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4</xdr:row>
      <xdr:rowOff>180975</xdr:rowOff>
    </xdr:from>
    <xdr:to>
      <xdr:col>16</xdr:col>
      <xdr:colOff>38099</xdr:colOff>
      <xdr:row>21</xdr:row>
      <xdr:rowOff>47625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0.58358</cdr:x>
      <cdr:y>0.04781</cdr:y>
    </cdr:from>
    <cdr:to>
      <cdr:x>0.99104</cdr:x>
      <cdr:y>0.29654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279573" y="210389"/>
          <a:ext cx="2289823" cy="1094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600">
              <a:latin typeface="TH SarabunPSK" pitchFamily="34" charset="-34"/>
              <a:cs typeface="TH SarabunPSK" pitchFamily="34" charset="-34"/>
            </a:rPr>
            <a:t>ปิรามิดประชากร เขตรับผิดชอบ รพ.พุทไธสง ปี 256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3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     ที่มา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: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สำนักทะเบียนราษฏร์ อำเภอพุทไธสง ณ กรกฏาคม 25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62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</a:t>
          </a:r>
          <a:endParaRPr lang="th-TH" sz="1600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97" workbookViewId="0">
      <selection activeCell="C110" sqref="C110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6" x14ac:dyDescent="0.35">
      <c r="A1" s="2" t="s">
        <v>0</v>
      </c>
    </row>
    <row r="2" spans="1:6" x14ac:dyDescent="0.35">
      <c r="A2" s="2" t="s">
        <v>1</v>
      </c>
      <c r="B2" s="1" t="s">
        <v>2</v>
      </c>
      <c r="C2" s="1" t="s">
        <v>3</v>
      </c>
      <c r="D2" s="1" t="s">
        <v>106</v>
      </c>
    </row>
    <row r="3" spans="1:6" x14ac:dyDescent="0.35">
      <c r="A3" s="1" t="s">
        <v>4</v>
      </c>
      <c r="B3" s="1">
        <v>22</v>
      </c>
      <c r="C3" s="1">
        <v>17</v>
      </c>
      <c r="D3" s="1">
        <f>SUM(B3:C3)</f>
        <v>39</v>
      </c>
    </row>
    <row r="4" spans="1:6" x14ac:dyDescent="0.35">
      <c r="A4" s="3" t="s">
        <v>5</v>
      </c>
      <c r="B4" s="1">
        <v>23</v>
      </c>
      <c r="C4" s="1">
        <v>27</v>
      </c>
      <c r="D4" s="1">
        <f t="shared" ref="D4:D67" si="0">SUM(B4:C4)</f>
        <v>50</v>
      </c>
    </row>
    <row r="5" spans="1:6" x14ac:dyDescent="0.35">
      <c r="A5" s="3" t="s">
        <v>6</v>
      </c>
      <c r="B5" s="1">
        <v>30</v>
      </c>
      <c r="C5" s="1">
        <v>30</v>
      </c>
      <c r="D5" s="1">
        <f t="shared" si="0"/>
        <v>60</v>
      </c>
    </row>
    <row r="6" spans="1:6" x14ac:dyDescent="0.35">
      <c r="A6" s="3" t="s">
        <v>7</v>
      </c>
      <c r="B6" s="1">
        <v>23</v>
      </c>
      <c r="C6" s="1">
        <v>25</v>
      </c>
      <c r="D6" s="1">
        <f t="shared" si="0"/>
        <v>48</v>
      </c>
    </row>
    <row r="7" spans="1:6" x14ac:dyDescent="0.35">
      <c r="A7" s="3" t="s">
        <v>8</v>
      </c>
      <c r="B7" s="1">
        <v>22</v>
      </c>
      <c r="C7" s="1">
        <v>28</v>
      </c>
      <c r="D7" s="1">
        <f t="shared" si="0"/>
        <v>50</v>
      </c>
    </row>
    <row r="8" spans="1:6" s="6" customFormat="1" x14ac:dyDescent="0.35">
      <c r="A8" s="5" t="s">
        <v>9</v>
      </c>
      <c r="B8" s="6">
        <v>34</v>
      </c>
      <c r="C8" s="6">
        <v>22</v>
      </c>
      <c r="D8" s="6">
        <f t="shared" si="0"/>
        <v>56</v>
      </c>
      <c r="E8" s="6">
        <f>SUM(B3:B8)</f>
        <v>154</v>
      </c>
      <c r="F8" s="6">
        <f>SUM(C3:C8)</f>
        <v>149</v>
      </c>
    </row>
    <row r="9" spans="1:6" x14ac:dyDescent="0.35">
      <c r="A9" s="3" t="s">
        <v>10</v>
      </c>
      <c r="B9" s="1">
        <v>32</v>
      </c>
      <c r="C9" s="1">
        <v>29</v>
      </c>
      <c r="D9" s="1">
        <f t="shared" si="0"/>
        <v>61</v>
      </c>
    </row>
    <row r="10" spans="1:6" x14ac:dyDescent="0.35">
      <c r="A10" s="3" t="s">
        <v>11</v>
      </c>
      <c r="B10" s="1">
        <v>30</v>
      </c>
      <c r="C10" s="1">
        <v>26</v>
      </c>
      <c r="D10" s="1">
        <f t="shared" si="0"/>
        <v>56</v>
      </c>
    </row>
    <row r="11" spans="1:6" x14ac:dyDescent="0.35">
      <c r="A11" s="3" t="s">
        <v>12</v>
      </c>
      <c r="B11" s="1">
        <v>34</v>
      </c>
      <c r="C11" s="1">
        <v>24</v>
      </c>
      <c r="D11" s="1">
        <f t="shared" si="0"/>
        <v>58</v>
      </c>
    </row>
    <row r="12" spans="1:6" x14ac:dyDescent="0.35">
      <c r="A12" s="3" t="s">
        <v>13</v>
      </c>
      <c r="B12" s="1">
        <v>26</v>
      </c>
      <c r="C12" s="1">
        <v>28</v>
      </c>
      <c r="D12" s="1">
        <f t="shared" si="0"/>
        <v>54</v>
      </c>
    </row>
    <row r="13" spans="1:6" x14ac:dyDescent="0.35">
      <c r="A13" s="3" t="s">
        <v>14</v>
      </c>
      <c r="B13" s="1">
        <v>33</v>
      </c>
      <c r="C13" s="1">
        <v>29</v>
      </c>
      <c r="D13" s="1">
        <f t="shared" si="0"/>
        <v>62</v>
      </c>
    </row>
    <row r="14" spans="1:6" x14ac:dyDescent="0.35">
      <c r="A14" s="3" t="s">
        <v>15</v>
      </c>
      <c r="B14" s="1">
        <v>26</v>
      </c>
      <c r="C14" s="1">
        <v>31</v>
      </c>
      <c r="D14" s="1">
        <f t="shared" si="0"/>
        <v>57</v>
      </c>
    </row>
    <row r="15" spans="1:6" x14ac:dyDescent="0.35">
      <c r="A15" s="3" t="s">
        <v>16</v>
      </c>
      <c r="B15" s="1">
        <v>31</v>
      </c>
      <c r="C15" s="1">
        <v>32</v>
      </c>
      <c r="D15" s="1">
        <f t="shared" si="0"/>
        <v>63</v>
      </c>
    </row>
    <row r="16" spans="1:6" x14ac:dyDescent="0.35">
      <c r="A16" s="3" t="s">
        <v>17</v>
      </c>
      <c r="B16" s="1">
        <v>29</v>
      </c>
      <c r="C16" s="1">
        <v>32</v>
      </c>
      <c r="D16" s="1">
        <f t="shared" si="0"/>
        <v>61</v>
      </c>
    </row>
    <row r="17" spans="1:6" s="6" customFormat="1" x14ac:dyDescent="0.35">
      <c r="A17" s="5" t="s">
        <v>18</v>
      </c>
      <c r="B17" s="6">
        <v>28</v>
      </c>
      <c r="C17" s="6">
        <v>35</v>
      </c>
      <c r="D17" s="6">
        <f t="shared" si="0"/>
        <v>63</v>
      </c>
      <c r="E17" s="6">
        <f>SUM(B9:B17)</f>
        <v>269</v>
      </c>
      <c r="F17" s="6">
        <f>SUM(C9:C17)</f>
        <v>266</v>
      </c>
    </row>
    <row r="18" spans="1:6" x14ac:dyDescent="0.35">
      <c r="A18" s="3" t="s">
        <v>19</v>
      </c>
      <c r="B18" s="1">
        <v>39</v>
      </c>
      <c r="C18" s="1">
        <v>33</v>
      </c>
      <c r="D18" s="1">
        <f t="shared" si="0"/>
        <v>72</v>
      </c>
    </row>
    <row r="19" spans="1:6" x14ac:dyDescent="0.35">
      <c r="A19" s="3" t="s">
        <v>20</v>
      </c>
      <c r="B19" s="1">
        <v>47</v>
      </c>
      <c r="C19" s="1">
        <v>33</v>
      </c>
      <c r="D19" s="1">
        <f t="shared" si="0"/>
        <v>80</v>
      </c>
    </row>
    <row r="20" spans="1:6" x14ac:dyDescent="0.35">
      <c r="A20" s="3" t="s">
        <v>21</v>
      </c>
      <c r="B20" s="1">
        <v>42</v>
      </c>
      <c r="C20" s="1">
        <v>35</v>
      </c>
      <c r="D20" s="1">
        <f t="shared" si="0"/>
        <v>77</v>
      </c>
    </row>
    <row r="21" spans="1:6" x14ac:dyDescent="0.35">
      <c r="A21" s="3" t="s">
        <v>22</v>
      </c>
      <c r="B21" s="1">
        <v>34</v>
      </c>
      <c r="C21" s="1">
        <v>39</v>
      </c>
      <c r="D21" s="1">
        <f t="shared" si="0"/>
        <v>73</v>
      </c>
    </row>
    <row r="22" spans="1:6" s="6" customFormat="1" x14ac:dyDescent="0.35">
      <c r="A22" s="5" t="s">
        <v>23</v>
      </c>
      <c r="B22" s="6">
        <v>41</v>
      </c>
      <c r="C22" s="6">
        <v>32</v>
      </c>
      <c r="D22" s="6">
        <f t="shared" si="0"/>
        <v>73</v>
      </c>
      <c r="E22" s="6">
        <f>SUM(B18:B22)</f>
        <v>203</v>
      </c>
      <c r="F22" s="6">
        <f>SUM(C18:C22)</f>
        <v>172</v>
      </c>
    </row>
    <row r="23" spans="1:6" x14ac:dyDescent="0.35">
      <c r="A23" s="3" t="s">
        <v>24</v>
      </c>
      <c r="B23" s="1">
        <v>45</v>
      </c>
      <c r="C23" s="1">
        <v>36</v>
      </c>
      <c r="D23" s="1">
        <f t="shared" si="0"/>
        <v>81</v>
      </c>
    </row>
    <row r="24" spans="1:6" x14ac:dyDescent="0.35">
      <c r="A24" s="3" t="s">
        <v>25</v>
      </c>
      <c r="B24" s="1">
        <v>38</v>
      </c>
      <c r="C24" s="1">
        <v>41</v>
      </c>
      <c r="D24" s="1">
        <f t="shared" si="0"/>
        <v>79</v>
      </c>
    </row>
    <row r="25" spans="1:6" x14ac:dyDescent="0.35">
      <c r="A25" s="3" t="s">
        <v>26</v>
      </c>
      <c r="B25" s="1">
        <v>35</v>
      </c>
      <c r="C25" s="1">
        <v>44</v>
      </c>
      <c r="D25" s="1">
        <f t="shared" si="0"/>
        <v>79</v>
      </c>
    </row>
    <row r="26" spans="1:6" x14ac:dyDescent="0.35">
      <c r="A26" s="3" t="s">
        <v>27</v>
      </c>
      <c r="B26" s="1">
        <v>50</v>
      </c>
      <c r="C26" s="1">
        <v>40</v>
      </c>
      <c r="D26" s="1">
        <f t="shared" si="0"/>
        <v>90</v>
      </c>
    </row>
    <row r="27" spans="1:6" x14ac:dyDescent="0.35">
      <c r="A27" s="3" t="s">
        <v>28</v>
      </c>
      <c r="B27" s="1">
        <v>41</v>
      </c>
      <c r="C27" s="1">
        <v>43</v>
      </c>
      <c r="D27" s="1">
        <f t="shared" si="0"/>
        <v>84</v>
      </c>
    </row>
    <row r="28" spans="1:6" x14ac:dyDescent="0.35">
      <c r="A28" s="3" t="s">
        <v>29</v>
      </c>
      <c r="B28" s="1">
        <v>54</v>
      </c>
      <c r="C28" s="1">
        <v>43</v>
      </c>
      <c r="D28" s="1">
        <f t="shared" si="0"/>
        <v>97</v>
      </c>
    </row>
    <row r="29" spans="1:6" x14ac:dyDescent="0.35">
      <c r="A29" s="3" t="s">
        <v>30</v>
      </c>
      <c r="B29" s="1">
        <v>46</v>
      </c>
      <c r="C29" s="1">
        <v>44</v>
      </c>
      <c r="D29" s="1">
        <f t="shared" si="0"/>
        <v>90</v>
      </c>
    </row>
    <row r="30" spans="1:6" x14ac:dyDescent="0.35">
      <c r="A30" s="3" t="s">
        <v>31</v>
      </c>
      <c r="B30" s="1">
        <v>41</v>
      </c>
      <c r="C30" s="1">
        <v>53</v>
      </c>
      <c r="D30" s="1">
        <f t="shared" si="0"/>
        <v>94</v>
      </c>
    </row>
    <row r="31" spans="1:6" x14ac:dyDescent="0.35">
      <c r="A31" s="3" t="s">
        <v>32</v>
      </c>
      <c r="B31" s="1">
        <v>46</v>
      </c>
      <c r="C31" s="1">
        <v>46</v>
      </c>
      <c r="D31" s="1">
        <f t="shared" si="0"/>
        <v>92</v>
      </c>
    </row>
    <row r="32" spans="1:6" x14ac:dyDescent="0.35">
      <c r="A32" s="3" t="s">
        <v>33</v>
      </c>
      <c r="B32" s="1">
        <v>45</v>
      </c>
      <c r="C32" s="1">
        <v>24</v>
      </c>
      <c r="D32" s="1">
        <f t="shared" si="0"/>
        <v>69</v>
      </c>
    </row>
    <row r="33" spans="1:4" x14ac:dyDescent="0.35">
      <c r="A33" s="3" t="s">
        <v>34</v>
      </c>
      <c r="B33" s="1">
        <v>37</v>
      </c>
      <c r="C33" s="1">
        <v>31</v>
      </c>
      <c r="D33" s="1">
        <f t="shared" si="0"/>
        <v>68</v>
      </c>
    </row>
    <row r="34" spans="1:4" x14ac:dyDescent="0.35">
      <c r="A34" s="3" t="s">
        <v>35</v>
      </c>
      <c r="B34" s="1">
        <v>35</v>
      </c>
      <c r="C34" s="1">
        <v>40</v>
      </c>
      <c r="D34" s="1">
        <f t="shared" si="0"/>
        <v>75</v>
      </c>
    </row>
    <row r="35" spans="1:4" x14ac:dyDescent="0.35">
      <c r="A35" s="3" t="s">
        <v>36</v>
      </c>
      <c r="B35" s="1">
        <v>44</v>
      </c>
      <c r="C35" s="1">
        <v>39</v>
      </c>
      <c r="D35" s="1">
        <f t="shared" si="0"/>
        <v>83</v>
      </c>
    </row>
    <row r="36" spans="1:4" x14ac:dyDescent="0.35">
      <c r="A36" s="3" t="s">
        <v>37</v>
      </c>
      <c r="B36" s="1">
        <v>27</v>
      </c>
      <c r="C36" s="1">
        <v>38</v>
      </c>
      <c r="D36" s="1">
        <f t="shared" si="0"/>
        <v>65</v>
      </c>
    </row>
    <row r="37" spans="1:4" x14ac:dyDescent="0.35">
      <c r="A37" s="3" t="s">
        <v>38</v>
      </c>
      <c r="B37" s="1">
        <v>35</v>
      </c>
      <c r="C37" s="1">
        <v>32</v>
      </c>
      <c r="D37" s="1">
        <f t="shared" si="0"/>
        <v>67</v>
      </c>
    </row>
    <row r="38" spans="1:4" x14ac:dyDescent="0.35">
      <c r="A38" s="3" t="s">
        <v>39</v>
      </c>
      <c r="B38" s="1">
        <v>37</v>
      </c>
      <c r="C38" s="1">
        <v>28</v>
      </c>
      <c r="D38" s="1">
        <f t="shared" si="0"/>
        <v>65</v>
      </c>
    </row>
    <row r="39" spans="1:4" x14ac:dyDescent="0.35">
      <c r="A39" s="3" t="s">
        <v>40</v>
      </c>
      <c r="B39" s="1">
        <v>25</v>
      </c>
      <c r="C39" s="1">
        <v>40</v>
      </c>
      <c r="D39" s="1">
        <f t="shared" si="0"/>
        <v>65</v>
      </c>
    </row>
    <row r="40" spans="1:4" x14ac:dyDescent="0.35">
      <c r="A40" s="3" t="s">
        <v>41</v>
      </c>
      <c r="B40" s="1">
        <v>32</v>
      </c>
      <c r="C40" s="1">
        <v>41</v>
      </c>
      <c r="D40" s="1">
        <f t="shared" si="0"/>
        <v>73</v>
      </c>
    </row>
    <row r="41" spans="1:4" x14ac:dyDescent="0.35">
      <c r="A41" s="3" t="s">
        <v>42</v>
      </c>
      <c r="B41" s="1">
        <v>34</v>
      </c>
      <c r="C41" s="1">
        <v>39</v>
      </c>
      <c r="D41" s="1">
        <f t="shared" si="0"/>
        <v>73</v>
      </c>
    </row>
    <row r="42" spans="1:4" x14ac:dyDescent="0.35">
      <c r="A42" s="3" t="s">
        <v>43</v>
      </c>
      <c r="B42" s="1">
        <v>49</v>
      </c>
      <c r="C42" s="1">
        <v>38</v>
      </c>
      <c r="D42" s="1">
        <f t="shared" si="0"/>
        <v>87</v>
      </c>
    </row>
    <row r="43" spans="1:4" x14ac:dyDescent="0.35">
      <c r="A43" s="3" t="s">
        <v>44</v>
      </c>
      <c r="B43" s="1">
        <v>43</v>
      </c>
      <c r="C43" s="1">
        <v>40</v>
      </c>
      <c r="D43" s="1">
        <f t="shared" si="0"/>
        <v>83</v>
      </c>
    </row>
    <row r="44" spans="1:4" x14ac:dyDescent="0.35">
      <c r="A44" s="3" t="s">
        <v>45</v>
      </c>
      <c r="B44" s="1">
        <v>36</v>
      </c>
      <c r="C44" s="1">
        <v>45</v>
      </c>
      <c r="D44" s="1">
        <f t="shared" si="0"/>
        <v>81</v>
      </c>
    </row>
    <row r="45" spans="1:4" x14ac:dyDescent="0.35">
      <c r="A45" s="3" t="s">
        <v>46</v>
      </c>
      <c r="B45" s="1">
        <v>47</v>
      </c>
      <c r="C45" s="1">
        <v>48</v>
      </c>
      <c r="D45" s="1">
        <f t="shared" si="0"/>
        <v>95</v>
      </c>
    </row>
    <row r="46" spans="1:4" x14ac:dyDescent="0.35">
      <c r="A46" s="3" t="s">
        <v>47</v>
      </c>
      <c r="B46" s="1">
        <v>46</v>
      </c>
      <c r="C46" s="1">
        <v>41</v>
      </c>
      <c r="D46" s="1">
        <f t="shared" si="0"/>
        <v>87</v>
      </c>
    </row>
    <row r="47" spans="1:4" x14ac:dyDescent="0.35">
      <c r="A47" s="3" t="s">
        <v>48</v>
      </c>
      <c r="B47" s="1">
        <v>52</v>
      </c>
      <c r="C47" s="1">
        <v>46</v>
      </c>
      <c r="D47" s="1">
        <f t="shared" si="0"/>
        <v>98</v>
      </c>
    </row>
    <row r="48" spans="1:4" x14ac:dyDescent="0.35">
      <c r="A48" s="3" t="s">
        <v>49</v>
      </c>
      <c r="B48" s="1">
        <v>48</v>
      </c>
      <c r="C48" s="1">
        <v>55</v>
      </c>
      <c r="D48" s="1">
        <f t="shared" si="0"/>
        <v>103</v>
      </c>
    </row>
    <row r="49" spans="1:7" x14ac:dyDescent="0.35">
      <c r="A49" s="3" t="s">
        <v>50</v>
      </c>
      <c r="B49" s="1">
        <v>50</v>
      </c>
      <c r="C49" s="1">
        <v>58</v>
      </c>
      <c r="D49" s="1">
        <f t="shared" si="0"/>
        <v>108</v>
      </c>
    </row>
    <row r="50" spans="1:7" x14ac:dyDescent="0.35">
      <c r="A50" s="3" t="s">
        <v>51</v>
      </c>
      <c r="B50" s="1">
        <v>59</v>
      </c>
      <c r="C50" s="1">
        <v>56</v>
      </c>
      <c r="D50" s="1">
        <f t="shared" si="0"/>
        <v>115</v>
      </c>
    </row>
    <row r="51" spans="1:7" x14ac:dyDescent="0.35">
      <c r="A51" s="3" t="s">
        <v>52</v>
      </c>
      <c r="B51" s="1">
        <v>67</v>
      </c>
      <c r="C51" s="1">
        <v>63</v>
      </c>
      <c r="D51" s="1">
        <f t="shared" si="0"/>
        <v>130</v>
      </c>
    </row>
    <row r="52" spans="1:7" x14ac:dyDescent="0.35">
      <c r="A52" s="3" t="s">
        <v>53</v>
      </c>
      <c r="B52" s="1">
        <v>55</v>
      </c>
      <c r="C52" s="1">
        <v>70</v>
      </c>
      <c r="D52" s="1">
        <f t="shared" si="0"/>
        <v>125</v>
      </c>
    </row>
    <row r="53" spans="1:7" x14ac:dyDescent="0.35">
      <c r="A53" s="3" t="s">
        <v>54</v>
      </c>
      <c r="B53" s="1">
        <v>53</v>
      </c>
      <c r="C53" s="1">
        <v>54</v>
      </c>
      <c r="D53" s="1">
        <f t="shared" si="0"/>
        <v>107</v>
      </c>
    </row>
    <row r="54" spans="1:7" x14ac:dyDescent="0.35">
      <c r="A54" s="3" t="s">
        <v>55</v>
      </c>
      <c r="B54" s="1">
        <v>61</v>
      </c>
      <c r="C54" s="1">
        <v>46</v>
      </c>
      <c r="D54" s="1">
        <f t="shared" si="0"/>
        <v>107</v>
      </c>
    </row>
    <row r="55" spans="1:7" x14ac:dyDescent="0.35">
      <c r="A55" s="3" t="s">
        <v>56</v>
      </c>
      <c r="B55" s="1">
        <v>44</v>
      </c>
      <c r="C55" s="1">
        <v>59</v>
      </c>
      <c r="D55" s="1">
        <f t="shared" si="0"/>
        <v>103</v>
      </c>
    </row>
    <row r="56" spans="1:7" x14ac:dyDescent="0.35">
      <c r="A56" s="3" t="s">
        <v>57</v>
      </c>
      <c r="B56" s="1">
        <v>52</v>
      </c>
      <c r="C56" s="1">
        <v>60</v>
      </c>
      <c r="D56" s="1">
        <f t="shared" si="0"/>
        <v>112</v>
      </c>
    </row>
    <row r="57" spans="1:7" x14ac:dyDescent="0.35">
      <c r="A57" s="3" t="s">
        <v>58</v>
      </c>
      <c r="B57" s="1">
        <v>40</v>
      </c>
      <c r="C57" s="1">
        <v>48</v>
      </c>
      <c r="D57" s="1">
        <f t="shared" si="0"/>
        <v>88</v>
      </c>
    </row>
    <row r="58" spans="1:7" x14ac:dyDescent="0.35">
      <c r="A58" s="3" t="s">
        <v>59</v>
      </c>
      <c r="B58" s="1">
        <v>42</v>
      </c>
      <c r="C58" s="1">
        <v>49</v>
      </c>
      <c r="D58" s="1">
        <f t="shared" si="0"/>
        <v>91</v>
      </c>
    </row>
    <row r="59" spans="1:7" x14ac:dyDescent="0.35">
      <c r="A59" s="3" t="s">
        <v>60</v>
      </c>
      <c r="B59" s="1">
        <v>36</v>
      </c>
      <c r="C59" s="1">
        <v>42</v>
      </c>
      <c r="D59" s="1">
        <f t="shared" si="0"/>
        <v>78</v>
      </c>
    </row>
    <row r="60" spans="1:7" x14ac:dyDescent="0.35">
      <c r="A60" s="3" t="s">
        <v>61</v>
      </c>
      <c r="B60" s="1">
        <v>42</v>
      </c>
      <c r="C60" s="1">
        <v>42</v>
      </c>
      <c r="D60" s="1">
        <f t="shared" si="0"/>
        <v>84</v>
      </c>
    </row>
    <row r="61" spans="1:7" x14ac:dyDescent="0.35">
      <c r="A61" s="3" t="s">
        <v>62</v>
      </c>
      <c r="B61" s="1">
        <v>34</v>
      </c>
      <c r="C61" s="1">
        <v>44</v>
      </c>
      <c r="D61" s="1">
        <f t="shared" si="0"/>
        <v>78</v>
      </c>
    </row>
    <row r="62" spans="1:7" s="6" customFormat="1" x14ac:dyDescent="0.35">
      <c r="A62" s="5" t="s">
        <v>63</v>
      </c>
      <c r="B62" s="6">
        <v>37</v>
      </c>
      <c r="C62" s="6">
        <v>28</v>
      </c>
      <c r="D62" s="6">
        <f t="shared" si="0"/>
        <v>65</v>
      </c>
      <c r="E62" s="6">
        <f>SUM(B23:B62)</f>
        <v>1740</v>
      </c>
      <c r="F62" s="6">
        <f>SUM(C23:C62)</f>
        <v>1774</v>
      </c>
    </row>
    <row r="63" spans="1:7" x14ac:dyDescent="0.35">
      <c r="A63" s="3" t="s">
        <v>64</v>
      </c>
      <c r="B63" s="1">
        <v>51</v>
      </c>
      <c r="C63" s="1">
        <v>37</v>
      </c>
      <c r="D63" s="1">
        <f t="shared" si="0"/>
        <v>88</v>
      </c>
      <c r="G63" s="6">
        <f>SUM(C33:C63)</f>
        <v>1397</v>
      </c>
    </row>
    <row r="64" spans="1:7" x14ac:dyDescent="0.35">
      <c r="A64" s="3" t="s">
        <v>65</v>
      </c>
      <c r="B64" s="1">
        <v>28</v>
      </c>
      <c r="C64" s="1">
        <v>31</v>
      </c>
      <c r="D64" s="1">
        <f t="shared" si="0"/>
        <v>59</v>
      </c>
      <c r="G64" s="1" t="s">
        <v>171</v>
      </c>
    </row>
    <row r="65" spans="1:8" x14ac:dyDescent="0.35">
      <c r="A65" s="3" t="s">
        <v>66</v>
      </c>
      <c r="B65" s="1">
        <v>28</v>
      </c>
      <c r="C65" s="1">
        <v>39</v>
      </c>
      <c r="D65" s="1">
        <f t="shared" si="0"/>
        <v>67</v>
      </c>
    </row>
    <row r="66" spans="1:8" x14ac:dyDescent="0.35">
      <c r="A66" s="3" t="s">
        <v>67</v>
      </c>
      <c r="B66" s="1">
        <v>35</v>
      </c>
      <c r="C66" s="1">
        <v>38</v>
      </c>
      <c r="D66" s="1">
        <f t="shared" si="0"/>
        <v>73</v>
      </c>
    </row>
    <row r="67" spans="1:8" x14ac:dyDescent="0.35">
      <c r="A67" s="3" t="s">
        <v>68</v>
      </c>
      <c r="B67" s="1">
        <v>30</v>
      </c>
      <c r="C67" s="1">
        <v>26</v>
      </c>
      <c r="D67" s="1">
        <f t="shared" si="0"/>
        <v>56</v>
      </c>
    </row>
    <row r="68" spans="1:8" x14ac:dyDescent="0.35">
      <c r="A68" s="3" t="s">
        <v>69</v>
      </c>
      <c r="B68" s="1">
        <v>27</v>
      </c>
      <c r="C68" s="1">
        <v>26</v>
      </c>
      <c r="D68" s="1">
        <f t="shared" ref="D68:D105" si="1">SUM(B68:C68)</f>
        <v>53</v>
      </c>
    </row>
    <row r="69" spans="1:8" x14ac:dyDescent="0.35">
      <c r="A69" s="3" t="s">
        <v>70</v>
      </c>
      <c r="B69" s="1">
        <v>35</v>
      </c>
      <c r="C69" s="1">
        <v>43</v>
      </c>
      <c r="D69" s="1">
        <f t="shared" si="1"/>
        <v>78</v>
      </c>
    </row>
    <row r="70" spans="1:8" x14ac:dyDescent="0.35">
      <c r="A70" s="3" t="s">
        <v>71</v>
      </c>
      <c r="B70" s="1">
        <v>26</v>
      </c>
      <c r="C70" s="1">
        <v>24</v>
      </c>
      <c r="D70" s="1">
        <f t="shared" si="1"/>
        <v>50</v>
      </c>
    </row>
    <row r="71" spans="1:8" x14ac:dyDescent="0.35">
      <c r="A71" s="3" t="s">
        <v>72</v>
      </c>
      <c r="B71" s="1">
        <v>22</v>
      </c>
      <c r="C71" s="1">
        <v>25</v>
      </c>
      <c r="D71" s="1">
        <f t="shared" si="1"/>
        <v>47</v>
      </c>
    </row>
    <row r="72" spans="1:8" x14ac:dyDescent="0.35">
      <c r="A72" s="3" t="s">
        <v>73</v>
      </c>
      <c r="B72" s="1">
        <v>18</v>
      </c>
      <c r="C72" s="1">
        <v>26</v>
      </c>
      <c r="D72" s="1">
        <f t="shared" si="1"/>
        <v>44</v>
      </c>
    </row>
    <row r="73" spans="1:8" x14ac:dyDescent="0.35">
      <c r="A73" s="3" t="s">
        <v>74</v>
      </c>
      <c r="B73" s="1">
        <v>11</v>
      </c>
      <c r="C73" s="1">
        <v>17</v>
      </c>
      <c r="D73" s="1">
        <f t="shared" si="1"/>
        <v>28</v>
      </c>
      <c r="G73" s="6">
        <f>SUM(C33:C73)</f>
        <v>1692</v>
      </c>
      <c r="H73" s="6">
        <f>SUM(D53:D73)</f>
        <v>1556</v>
      </c>
    </row>
    <row r="74" spans="1:8" x14ac:dyDescent="0.35">
      <c r="A74" s="3" t="s">
        <v>75</v>
      </c>
      <c r="B74" s="1">
        <v>14</v>
      </c>
      <c r="C74" s="1">
        <v>23</v>
      </c>
      <c r="D74" s="1">
        <f t="shared" si="1"/>
        <v>37</v>
      </c>
      <c r="G74" s="1" t="s">
        <v>172</v>
      </c>
      <c r="H74" s="1" t="s">
        <v>173</v>
      </c>
    </row>
    <row r="75" spans="1:8" x14ac:dyDescent="0.35">
      <c r="A75" s="3" t="s">
        <v>76</v>
      </c>
      <c r="B75" s="1">
        <v>20</v>
      </c>
      <c r="C75" s="1">
        <v>12</v>
      </c>
      <c r="D75" s="1">
        <f t="shared" si="1"/>
        <v>32</v>
      </c>
    </row>
    <row r="76" spans="1:8" x14ac:dyDescent="0.35">
      <c r="A76" s="3" t="s">
        <v>77</v>
      </c>
      <c r="B76" s="1">
        <v>17</v>
      </c>
      <c r="C76" s="1">
        <v>15</v>
      </c>
      <c r="D76" s="1">
        <f t="shared" si="1"/>
        <v>32</v>
      </c>
    </row>
    <row r="77" spans="1:8" x14ac:dyDescent="0.35">
      <c r="A77" s="3" t="s">
        <v>78</v>
      </c>
      <c r="B77" s="1">
        <v>10</v>
      </c>
      <c r="C77" s="1">
        <v>21</v>
      </c>
      <c r="D77" s="1">
        <f t="shared" si="1"/>
        <v>31</v>
      </c>
    </row>
    <row r="78" spans="1:8" x14ac:dyDescent="0.35">
      <c r="A78" s="3" t="s">
        <v>79</v>
      </c>
      <c r="B78" s="1">
        <v>13</v>
      </c>
      <c r="C78" s="1">
        <v>24</v>
      </c>
      <c r="D78" s="1">
        <f t="shared" si="1"/>
        <v>37</v>
      </c>
    </row>
    <row r="79" spans="1:8" x14ac:dyDescent="0.35">
      <c r="A79" s="3" t="s">
        <v>80</v>
      </c>
      <c r="B79" s="1">
        <v>10</v>
      </c>
      <c r="C79" s="1">
        <v>9</v>
      </c>
      <c r="D79" s="1">
        <f t="shared" si="1"/>
        <v>19</v>
      </c>
    </row>
    <row r="80" spans="1:8" x14ac:dyDescent="0.35">
      <c r="A80" s="3" t="s">
        <v>81</v>
      </c>
      <c r="B80" s="1">
        <v>8</v>
      </c>
      <c r="C80" s="1">
        <v>13</v>
      </c>
      <c r="D80" s="1">
        <f t="shared" si="1"/>
        <v>21</v>
      </c>
    </row>
    <row r="81" spans="1:4" x14ac:dyDescent="0.35">
      <c r="A81" s="3" t="s">
        <v>82</v>
      </c>
      <c r="B81" s="1">
        <v>12</v>
      </c>
      <c r="C81" s="1">
        <v>11</v>
      </c>
      <c r="D81" s="1">
        <f t="shared" si="1"/>
        <v>23</v>
      </c>
    </row>
    <row r="82" spans="1:4" x14ac:dyDescent="0.35">
      <c r="A82" s="3" t="s">
        <v>83</v>
      </c>
      <c r="B82" s="1">
        <v>10</v>
      </c>
      <c r="C82" s="1">
        <v>9</v>
      </c>
      <c r="D82" s="1">
        <f t="shared" si="1"/>
        <v>19</v>
      </c>
    </row>
    <row r="83" spans="1:4" x14ac:dyDescent="0.35">
      <c r="A83" s="3" t="s">
        <v>84</v>
      </c>
      <c r="B83" s="1">
        <v>5</v>
      </c>
      <c r="C83" s="1">
        <v>9</v>
      </c>
      <c r="D83" s="1">
        <f t="shared" si="1"/>
        <v>14</v>
      </c>
    </row>
    <row r="84" spans="1:4" x14ac:dyDescent="0.35">
      <c r="A84" s="3" t="s">
        <v>85</v>
      </c>
      <c r="B84" s="1">
        <v>2</v>
      </c>
      <c r="C84" s="1">
        <v>7</v>
      </c>
      <c r="D84" s="1">
        <f t="shared" si="1"/>
        <v>9</v>
      </c>
    </row>
    <row r="85" spans="1:4" x14ac:dyDescent="0.35">
      <c r="A85" s="3" t="s">
        <v>86</v>
      </c>
      <c r="B85" s="1">
        <v>5</v>
      </c>
      <c r="C85" s="1">
        <v>6</v>
      </c>
      <c r="D85" s="1">
        <f t="shared" si="1"/>
        <v>11</v>
      </c>
    </row>
    <row r="86" spans="1:4" x14ac:dyDescent="0.35">
      <c r="A86" s="3" t="s">
        <v>87</v>
      </c>
      <c r="B86" s="1">
        <v>4</v>
      </c>
      <c r="C86" s="1">
        <v>5</v>
      </c>
      <c r="D86" s="1">
        <f t="shared" si="1"/>
        <v>9</v>
      </c>
    </row>
    <row r="87" spans="1:4" x14ac:dyDescent="0.35">
      <c r="A87" s="3" t="s">
        <v>88</v>
      </c>
      <c r="B87" s="1">
        <v>3</v>
      </c>
      <c r="C87" s="1">
        <v>9</v>
      </c>
      <c r="D87" s="1">
        <f t="shared" si="1"/>
        <v>12</v>
      </c>
    </row>
    <row r="88" spans="1:4" x14ac:dyDescent="0.35">
      <c r="A88" s="3" t="s">
        <v>89</v>
      </c>
      <c r="B88" s="1">
        <v>1</v>
      </c>
      <c r="C88" s="1">
        <v>10</v>
      </c>
      <c r="D88" s="1">
        <f t="shared" si="1"/>
        <v>11</v>
      </c>
    </row>
    <row r="89" spans="1:4" x14ac:dyDescent="0.35">
      <c r="A89" s="3" t="s">
        <v>90</v>
      </c>
      <c r="B89" s="1">
        <v>2</v>
      </c>
      <c r="C89" s="1">
        <v>2</v>
      </c>
      <c r="D89" s="1">
        <f t="shared" si="1"/>
        <v>4</v>
      </c>
    </row>
    <row r="90" spans="1:4" x14ac:dyDescent="0.35">
      <c r="A90" s="3" t="s">
        <v>91</v>
      </c>
      <c r="B90" s="1">
        <v>2</v>
      </c>
      <c r="C90" s="1">
        <v>4</v>
      </c>
      <c r="D90" s="1">
        <f t="shared" si="1"/>
        <v>6</v>
      </c>
    </row>
    <row r="91" spans="1:4" x14ac:dyDescent="0.35">
      <c r="A91" s="3" t="s">
        <v>92</v>
      </c>
      <c r="B91" s="1">
        <v>0</v>
      </c>
      <c r="C91" s="1">
        <v>4</v>
      </c>
      <c r="D91" s="1">
        <f t="shared" si="1"/>
        <v>4</v>
      </c>
    </row>
    <row r="92" spans="1:4" x14ac:dyDescent="0.35">
      <c r="A92" s="3" t="s">
        <v>93</v>
      </c>
      <c r="B92" s="1">
        <v>3</v>
      </c>
      <c r="C92" s="1">
        <v>1</v>
      </c>
      <c r="D92" s="1">
        <f t="shared" si="1"/>
        <v>4</v>
      </c>
    </row>
    <row r="93" spans="1:4" x14ac:dyDescent="0.35">
      <c r="A93" s="3" t="s">
        <v>94</v>
      </c>
      <c r="B93" s="1">
        <v>1</v>
      </c>
      <c r="C93" s="1">
        <v>1</v>
      </c>
      <c r="D93" s="1">
        <f t="shared" si="1"/>
        <v>2</v>
      </c>
    </row>
    <row r="94" spans="1:4" x14ac:dyDescent="0.35">
      <c r="A94" s="3" t="s">
        <v>95</v>
      </c>
      <c r="B94" s="1">
        <v>0</v>
      </c>
      <c r="C94" s="1">
        <v>1</v>
      </c>
      <c r="D94" s="1">
        <f t="shared" si="1"/>
        <v>1</v>
      </c>
    </row>
    <row r="95" spans="1:4" x14ac:dyDescent="0.35">
      <c r="A95" s="3" t="s">
        <v>96</v>
      </c>
      <c r="B95" s="1">
        <v>1</v>
      </c>
      <c r="C95" s="1">
        <v>2</v>
      </c>
      <c r="D95" s="1">
        <f t="shared" si="1"/>
        <v>3</v>
      </c>
    </row>
    <row r="96" spans="1:4" x14ac:dyDescent="0.35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7" x14ac:dyDescent="0.35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7" x14ac:dyDescent="0.35">
      <c r="A98" s="3" t="s">
        <v>99</v>
      </c>
      <c r="B98" s="1">
        <v>1</v>
      </c>
      <c r="C98" s="1">
        <v>0</v>
      </c>
      <c r="D98" s="1">
        <f t="shared" si="1"/>
        <v>1</v>
      </c>
    </row>
    <row r="99" spans="1:7" x14ac:dyDescent="0.35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7" x14ac:dyDescent="0.35">
      <c r="A100" s="3" t="s">
        <v>101</v>
      </c>
      <c r="B100" s="1">
        <v>0</v>
      </c>
      <c r="C100" s="1">
        <v>1</v>
      </c>
      <c r="D100" s="1">
        <f t="shared" si="1"/>
        <v>1</v>
      </c>
    </row>
    <row r="101" spans="1:7" x14ac:dyDescent="0.35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7" x14ac:dyDescent="0.35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7" x14ac:dyDescent="0.35">
      <c r="A103" s="3" t="s">
        <v>104</v>
      </c>
      <c r="B103" s="1">
        <v>0</v>
      </c>
      <c r="C103" s="1">
        <v>0</v>
      </c>
      <c r="D103" s="1">
        <f t="shared" si="1"/>
        <v>0</v>
      </c>
      <c r="G103" s="1" t="s">
        <v>170</v>
      </c>
    </row>
    <row r="104" spans="1:7" s="6" customFormat="1" x14ac:dyDescent="0.35">
      <c r="A104" s="6" t="s">
        <v>105</v>
      </c>
      <c r="B104" s="6">
        <v>0</v>
      </c>
      <c r="C104" s="6">
        <v>0</v>
      </c>
      <c r="D104" s="6">
        <f t="shared" si="1"/>
        <v>0</v>
      </c>
      <c r="E104" s="6">
        <f>SUM(B63:B104)</f>
        <v>455</v>
      </c>
      <c r="F104" s="6">
        <f>SUM(C63:C104)</f>
        <v>531</v>
      </c>
      <c r="G104" s="6">
        <f>SUM(D38:D104)</f>
        <v>3287</v>
      </c>
    </row>
    <row r="105" spans="1:7" x14ac:dyDescent="0.35">
      <c r="B105" s="1">
        <f>SUM(B3:B104)</f>
        <v>2821</v>
      </c>
      <c r="C105" s="1">
        <f>SUM(C3:C104)</f>
        <v>2892</v>
      </c>
      <c r="D105" s="1">
        <f t="shared" si="1"/>
        <v>5713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7" workbookViewId="0">
      <selection activeCell="C17" sqref="C17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6" x14ac:dyDescent="0.35">
      <c r="A1" s="2" t="s">
        <v>0</v>
      </c>
    </row>
    <row r="2" spans="1:6" x14ac:dyDescent="0.35">
      <c r="A2" s="2" t="s">
        <v>1</v>
      </c>
      <c r="B2" s="1" t="s">
        <v>2</v>
      </c>
      <c r="C2" s="1" t="s">
        <v>3</v>
      </c>
      <c r="D2" s="1" t="s">
        <v>106</v>
      </c>
    </row>
    <row r="3" spans="1:6" x14ac:dyDescent="0.35">
      <c r="A3" s="1" t="s">
        <v>4</v>
      </c>
      <c r="B3" s="1">
        <v>17</v>
      </c>
      <c r="C3" s="1">
        <v>9</v>
      </c>
      <c r="D3" s="1">
        <f>SUM(B3:C3)</f>
        <v>26</v>
      </c>
    </row>
    <row r="4" spans="1:6" x14ac:dyDescent="0.35">
      <c r="A4" s="3" t="s">
        <v>5</v>
      </c>
      <c r="B4" s="1">
        <v>19</v>
      </c>
      <c r="C4" s="1">
        <v>22</v>
      </c>
      <c r="D4" s="1">
        <f t="shared" ref="D4:D67" si="0">SUM(B4:C4)</f>
        <v>41</v>
      </c>
    </row>
    <row r="5" spans="1:6" x14ac:dyDescent="0.35">
      <c r="A5" s="3" t="s">
        <v>6</v>
      </c>
      <c r="B5" s="1">
        <v>11</v>
      </c>
      <c r="C5" s="1">
        <v>17</v>
      </c>
      <c r="D5" s="1">
        <f t="shared" si="0"/>
        <v>28</v>
      </c>
    </row>
    <row r="6" spans="1:6" x14ac:dyDescent="0.35">
      <c r="A6" s="3" t="s">
        <v>7</v>
      </c>
      <c r="B6" s="1">
        <v>24</v>
      </c>
      <c r="C6" s="1">
        <v>14</v>
      </c>
      <c r="D6" s="1">
        <f t="shared" si="0"/>
        <v>38</v>
      </c>
    </row>
    <row r="7" spans="1:6" x14ac:dyDescent="0.35">
      <c r="A7" s="3" t="s">
        <v>8</v>
      </c>
      <c r="B7" s="1">
        <v>17</v>
      </c>
      <c r="C7" s="1">
        <v>19</v>
      </c>
      <c r="D7" s="1">
        <f t="shared" si="0"/>
        <v>36</v>
      </c>
    </row>
    <row r="8" spans="1:6" s="6" customFormat="1" x14ac:dyDescent="0.35">
      <c r="A8" s="5" t="s">
        <v>9</v>
      </c>
      <c r="B8" s="6">
        <v>20</v>
      </c>
      <c r="C8" s="6">
        <v>13</v>
      </c>
      <c r="D8" s="6">
        <f t="shared" si="0"/>
        <v>33</v>
      </c>
      <c r="E8" s="6">
        <f>SUM(B3:B8)</f>
        <v>108</v>
      </c>
      <c r="F8" s="6">
        <f>SUM(C3:C8)</f>
        <v>94</v>
      </c>
    </row>
    <row r="9" spans="1:6" x14ac:dyDescent="0.35">
      <c r="A9" s="3" t="s">
        <v>10</v>
      </c>
      <c r="B9" s="1">
        <v>26</v>
      </c>
      <c r="C9" s="1">
        <v>24</v>
      </c>
      <c r="D9" s="1">
        <f t="shared" si="0"/>
        <v>50</v>
      </c>
    </row>
    <row r="10" spans="1:6" x14ac:dyDescent="0.35">
      <c r="A10" s="3" t="s">
        <v>11</v>
      </c>
      <c r="B10" s="1">
        <v>17</v>
      </c>
      <c r="C10" s="1">
        <v>26</v>
      </c>
      <c r="D10" s="1">
        <f t="shared" si="0"/>
        <v>43</v>
      </c>
    </row>
    <row r="11" spans="1:6" x14ac:dyDescent="0.35">
      <c r="A11" s="3" t="s">
        <v>12</v>
      </c>
      <c r="B11" s="1">
        <v>27</v>
      </c>
      <c r="C11" s="1">
        <v>23</v>
      </c>
      <c r="D11" s="1">
        <f t="shared" si="0"/>
        <v>50</v>
      </c>
    </row>
    <row r="12" spans="1:6" x14ac:dyDescent="0.35">
      <c r="A12" s="3" t="s">
        <v>13</v>
      </c>
      <c r="B12" s="1">
        <v>21</v>
      </c>
      <c r="C12" s="1">
        <v>19</v>
      </c>
      <c r="D12" s="1">
        <f t="shared" si="0"/>
        <v>40</v>
      </c>
    </row>
    <row r="13" spans="1:6" x14ac:dyDescent="0.35">
      <c r="A13" s="3" t="s">
        <v>14</v>
      </c>
      <c r="B13" s="1">
        <v>23</v>
      </c>
      <c r="C13" s="1">
        <v>28</v>
      </c>
      <c r="D13" s="1">
        <f t="shared" si="0"/>
        <v>51</v>
      </c>
    </row>
    <row r="14" spans="1:6" x14ac:dyDescent="0.35">
      <c r="A14" s="3" t="s">
        <v>15</v>
      </c>
      <c r="B14" s="1">
        <v>24</v>
      </c>
      <c r="C14" s="1">
        <v>21</v>
      </c>
      <c r="D14" s="1">
        <f t="shared" si="0"/>
        <v>45</v>
      </c>
    </row>
    <row r="15" spans="1:6" x14ac:dyDescent="0.35">
      <c r="A15" s="3" t="s">
        <v>16</v>
      </c>
      <c r="B15" s="1">
        <v>16</v>
      </c>
      <c r="C15" s="1">
        <v>31</v>
      </c>
      <c r="D15" s="1">
        <f t="shared" si="0"/>
        <v>47</v>
      </c>
    </row>
    <row r="16" spans="1:6" x14ac:dyDescent="0.35">
      <c r="A16" s="3" t="s">
        <v>17</v>
      </c>
      <c r="B16" s="1">
        <v>30</v>
      </c>
      <c r="C16" s="1">
        <v>23</v>
      </c>
      <c r="D16" s="1">
        <f t="shared" si="0"/>
        <v>53</v>
      </c>
    </row>
    <row r="17" spans="1:6" s="6" customFormat="1" x14ac:dyDescent="0.35">
      <c r="A17" s="5" t="s">
        <v>18</v>
      </c>
      <c r="B17" s="6">
        <v>17</v>
      </c>
      <c r="C17" s="6">
        <v>25</v>
      </c>
      <c r="D17" s="6">
        <f t="shared" si="0"/>
        <v>42</v>
      </c>
      <c r="E17" s="6">
        <f>SUM(B9:B17)</f>
        <v>201</v>
      </c>
      <c r="F17" s="6">
        <f>SUM(C9:C17)</f>
        <v>220</v>
      </c>
    </row>
    <row r="18" spans="1:6" x14ac:dyDescent="0.35">
      <c r="A18" s="3" t="s">
        <v>19</v>
      </c>
      <c r="B18" s="1">
        <v>16</v>
      </c>
      <c r="C18" s="1">
        <v>19</v>
      </c>
      <c r="D18" s="1">
        <f t="shared" si="0"/>
        <v>35</v>
      </c>
    </row>
    <row r="19" spans="1:6" x14ac:dyDescent="0.35">
      <c r="A19" s="3" t="s">
        <v>20</v>
      </c>
      <c r="B19" s="1">
        <v>16</v>
      </c>
      <c r="C19" s="1">
        <v>25</v>
      </c>
      <c r="D19" s="1">
        <f t="shared" si="0"/>
        <v>41</v>
      </c>
    </row>
    <row r="20" spans="1:6" x14ac:dyDescent="0.35">
      <c r="A20" s="3" t="s">
        <v>21</v>
      </c>
      <c r="B20" s="1">
        <v>18</v>
      </c>
      <c r="C20" s="1">
        <v>24</v>
      </c>
      <c r="D20" s="1">
        <f t="shared" si="0"/>
        <v>42</v>
      </c>
    </row>
    <row r="21" spans="1:6" x14ac:dyDescent="0.35">
      <c r="A21" s="3" t="s">
        <v>22</v>
      </c>
      <c r="B21" s="1">
        <v>18</v>
      </c>
      <c r="C21" s="1">
        <v>14</v>
      </c>
      <c r="D21" s="1">
        <f t="shared" si="0"/>
        <v>32</v>
      </c>
    </row>
    <row r="22" spans="1:6" s="6" customFormat="1" x14ac:dyDescent="0.35">
      <c r="A22" s="5" t="s">
        <v>23</v>
      </c>
      <c r="B22" s="6">
        <v>27</v>
      </c>
      <c r="C22" s="6">
        <v>18</v>
      </c>
      <c r="D22" s="6">
        <f t="shared" si="0"/>
        <v>45</v>
      </c>
      <c r="E22" s="6">
        <f>SUM(B18:B22)</f>
        <v>95</v>
      </c>
      <c r="F22" s="6">
        <f>SUM(C18:C22)</f>
        <v>100</v>
      </c>
    </row>
    <row r="23" spans="1:6" x14ac:dyDescent="0.35">
      <c r="A23" s="3" t="s">
        <v>24</v>
      </c>
      <c r="B23" s="1">
        <v>21</v>
      </c>
      <c r="C23" s="1">
        <v>20</v>
      </c>
      <c r="D23" s="1">
        <f t="shared" si="0"/>
        <v>41</v>
      </c>
    </row>
    <row r="24" spans="1:6" x14ac:dyDescent="0.35">
      <c r="A24" s="3" t="s">
        <v>25</v>
      </c>
      <c r="B24" s="1">
        <v>21</v>
      </c>
      <c r="C24" s="1">
        <v>22</v>
      </c>
      <c r="D24" s="1">
        <f t="shared" si="0"/>
        <v>43</v>
      </c>
    </row>
    <row r="25" spans="1:6" x14ac:dyDescent="0.35">
      <c r="A25" s="3" t="s">
        <v>26</v>
      </c>
      <c r="B25" s="1">
        <v>37</v>
      </c>
      <c r="C25" s="1">
        <v>25</v>
      </c>
      <c r="D25" s="1">
        <f t="shared" si="0"/>
        <v>62</v>
      </c>
    </row>
    <row r="26" spans="1:6" x14ac:dyDescent="0.35">
      <c r="A26" s="3" t="s">
        <v>27</v>
      </c>
      <c r="B26" s="1">
        <v>27</v>
      </c>
      <c r="C26" s="1">
        <v>24</v>
      </c>
      <c r="D26" s="1">
        <f t="shared" si="0"/>
        <v>51</v>
      </c>
    </row>
    <row r="27" spans="1:6" x14ac:dyDescent="0.35">
      <c r="A27" s="3" t="s">
        <v>28</v>
      </c>
      <c r="B27" s="1">
        <v>28</v>
      </c>
      <c r="C27" s="1">
        <v>36</v>
      </c>
      <c r="D27" s="1">
        <f t="shared" si="0"/>
        <v>64</v>
      </c>
    </row>
    <row r="28" spans="1:6" x14ac:dyDescent="0.35">
      <c r="A28" s="3" t="s">
        <v>29</v>
      </c>
      <c r="B28" s="1">
        <v>32</v>
      </c>
      <c r="C28" s="1">
        <v>37</v>
      </c>
      <c r="D28" s="1">
        <f t="shared" si="0"/>
        <v>69</v>
      </c>
    </row>
    <row r="29" spans="1:6" x14ac:dyDescent="0.35">
      <c r="A29" s="3" t="s">
        <v>30</v>
      </c>
      <c r="B29" s="1">
        <v>27</v>
      </c>
      <c r="C29" s="1">
        <v>32</v>
      </c>
      <c r="D29" s="1">
        <f t="shared" si="0"/>
        <v>59</v>
      </c>
    </row>
    <row r="30" spans="1:6" x14ac:dyDescent="0.35">
      <c r="A30" s="3" t="s">
        <v>31</v>
      </c>
      <c r="B30" s="1">
        <v>26</v>
      </c>
      <c r="C30" s="1">
        <v>23</v>
      </c>
      <c r="D30" s="1">
        <f t="shared" si="0"/>
        <v>49</v>
      </c>
    </row>
    <row r="31" spans="1:6" x14ac:dyDescent="0.35">
      <c r="A31" s="3" t="s">
        <v>32</v>
      </c>
      <c r="B31" s="1">
        <v>33</v>
      </c>
      <c r="C31" s="1">
        <v>31</v>
      </c>
      <c r="D31" s="1">
        <f t="shared" si="0"/>
        <v>64</v>
      </c>
    </row>
    <row r="32" spans="1:6" x14ac:dyDescent="0.35">
      <c r="A32" s="3" t="s">
        <v>33</v>
      </c>
      <c r="B32" s="1">
        <v>20</v>
      </c>
      <c r="C32" s="1">
        <v>22</v>
      </c>
      <c r="D32" s="1">
        <f t="shared" si="0"/>
        <v>42</v>
      </c>
    </row>
    <row r="33" spans="1:4" x14ac:dyDescent="0.35">
      <c r="A33" s="3" t="s">
        <v>34</v>
      </c>
      <c r="B33" s="1">
        <v>40</v>
      </c>
      <c r="C33" s="1">
        <v>23</v>
      </c>
      <c r="D33" s="1">
        <f t="shared" si="0"/>
        <v>63</v>
      </c>
    </row>
    <row r="34" spans="1:4" x14ac:dyDescent="0.35">
      <c r="A34" s="3" t="s">
        <v>35</v>
      </c>
      <c r="B34" s="1">
        <v>26</v>
      </c>
      <c r="C34" s="1">
        <v>24</v>
      </c>
      <c r="D34" s="1">
        <f t="shared" si="0"/>
        <v>50</v>
      </c>
    </row>
    <row r="35" spans="1:4" x14ac:dyDescent="0.35">
      <c r="A35" s="3" t="s">
        <v>36</v>
      </c>
      <c r="B35" s="1">
        <v>26</v>
      </c>
      <c r="C35" s="1">
        <v>20</v>
      </c>
      <c r="D35" s="1">
        <f t="shared" si="0"/>
        <v>46</v>
      </c>
    </row>
    <row r="36" spans="1:4" x14ac:dyDescent="0.35">
      <c r="A36" s="3" t="s">
        <v>37</v>
      </c>
      <c r="B36" s="1">
        <v>31</v>
      </c>
      <c r="C36" s="1">
        <v>25</v>
      </c>
      <c r="D36" s="1">
        <f t="shared" si="0"/>
        <v>56</v>
      </c>
    </row>
    <row r="37" spans="1:4" x14ac:dyDescent="0.35">
      <c r="A37" s="3" t="s">
        <v>38</v>
      </c>
      <c r="B37" s="1">
        <v>25</v>
      </c>
      <c r="C37" s="1">
        <v>33</v>
      </c>
      <c r="D37" s="1">
        <f t="shared" si="0"/>
        <v>58</v>
      </c>
    </row>
    <row r="38" spans="1:4" x14ac:dyDescent="0.35">
      <c r="A38" s="3" t="s">
        <v>39</v>
      </c>
      <c r="B38" s="1">
        <v>24</v>
      </c>
      <c r="C38" s="1">
        <v>27</v>
      </c>
      <c r="D38" s="1">
        <f t="shared" si="0"/>
        <v>51</v>
      </c>
    </row>
    <row r="39" spans="1:4" x14ac:dyDescent="0.35">
      <c r="A39" s="3" t="s">
        <v>40</v>
      </c>
      <c r="B39" s="1">
        <v>30</v>
      </c>
      <c r="C39" s="1">
        <v>31</v>
      </c>
      <c r="D39" s="1">
        <f t="shared" si="0"/>
        <v>61</v>
      </c>
    </row>
    <row r="40" spans="1:4" x14ac:dyDescent="0.35">
      <c r="A40" s="3" t="s">
        <v>41</v>
      </c>
      <c r="B40" s="1">
        <v>28</v>
      </c>
      <c r="C40" s="1">
        <v>28</v>
      </c>
      <c r="D40" s="1">
        <f t="shared" si="0"/>
        <v>56</v>
      </c>
    </row>
    <row r="41" spans="1:4" x14ac:dyDescent="0.35">
      <c r="A41" s="3" t="s">
        <v>42</v>
      </c>
      <c r="B41" s="1">
        <v>25</v>
      </c>
      <c r="C41" s="1">
        <v>33</v>
      </c>
      <c r="D41" s="1">
        <f t="shared" si="0"/>
        <v>58</v>
      </c>
    </row>
    <row r="42" spans="1:4" x14ac:dyDescent="0.35">
      <c r="A42" s="3" t="s">
        <v>43</v>
      </c>
      <c r="B42" s="1">
        <v>36</v>
      </c>
      <c r="C42" s="1">
        <v>25</v>
      </c>
      <c r="D42" s="1">
        <f t="shared" si="0"/>
        <v>61</v>
      </c>
    </row>
    <row r="43" spans="1:4" x14ac:dyDescent="0.35">
      <c r="A43" s="3" t="s">
        <v>44</v>
      </c>
      <c r="B43" s="1">
        <v>32</v>
      </c>
      <c r="C43" s="1">
        <v>26</v>
      </c>
      <c r="D43" s="1">
        <f t="shared" si="0"/>
        <v>58</v>
      </c>
    </row>
    <row r="44" spans="1:4" x14ac:dyDescent="0.35">
      <c r="A44" s="3" t="s">
        <v>45</v>
      </c>
      <c r="B44" s="1">
        <v>45</v>
      </c>
      <c r="C44" s="1">
        <v>32</v>
      </c>
      <c r="D44" s="1">
        <f t="shared" si="0"/>
        <v>77</v>
      </c>
    </row>
    <row r="45" spans="1:4" x14ac:dyDescent="0.35">
      <c r="A45" s="3" t="s">
        <v>46</v>
      </c>
      <c r="B45" s="1">
        <v>44</v>
      </c>
      <c r="C45" s="1">
        <v>33</v>
      </c>
      <c r="D45" s="1">
        <f t="shared" si="0"/>
        <v>77</v>
      </c>
    </row>
    <row r="46" spans="1:4" x14ac:dyDescent="0.35">
      <c r="A46" s="3" t="s">
        <v>47</v>
      </c>
      <c r="B46" s="1">
        <v>35</v>
      </c>
      <c r="C46" s="1">
        <v>30</v>
      </c>
      <c r="D46" s="1">
        <f t="shared" si="0"/>
        <v>65</v>
      </c>
    </row>
    <row r="47" spans="1:4" x14ac:dyDescent="0.35">
      <c r="A47" s="3" t="s">
        <v>48</v>
      </c>
      <c r="B47" s="1">
        <v>22</v>
      </c>
      <c r="C47" s="1">
        <v>33</v>
      </c>
      <c r="D47" s="1">
        <f t="shared" si="0"/>
        <v>55</v>
      </c>
    </row>
    <row r="48" spans="1:4" x14ac:dyDescent="0.35">
      <c r="A48" s="3" t="s">
        <v>49</v>
      </c>
      <c r="B48" s="1">
        <v>32</v>
      </c>
      <c r="C48" s="1">
        <v>44</v>
      </c>
      <c r="D48" s="1">
        <f t="shared" si="0"/>
        <v>76</v>
      </c>
    </row>
    <row r="49" spans="1:7" x14ac:dyDescent="0.35">
      <c r="A49" s="3" t="s">
        <v>50</v>
      </c>
      <c r="B49" s="1">
        <v>33</v>
      </c>
      <c r="C49" s="1">
        <v>32</v>
      </c>
      <c r="D49" s="1">
        <f t="shared" si="0"/>
        <v>65</v>
      </c>
    </row>
    <row r="50" spans="1:7" x14ac:dyDescent="0.35">
      <c r="A50" s="3" t="s">
        <v>51</v>
      </c>
      <c r="B50" s="1">
        <v>43</v>
      </c>
      <c r="C50" s="1">
        <v>38</v>
      </c>
      <c r="D50" s="1">
        <f t="shared" si="0"/>
        <v>81</v>
      </c>
    </row>
    <row r="51" spans="1:7" x14ac:dyDescent="0.35">
      <c r="A51" s="3" t="s">
        <v>52</v>
      </c>
      <c r="B51" s="1">
        <v>26</v>
      </c>
      <c r="C51" s="1">
        <v>38</v>
      </c>
      <c r="D51" s="1">
        <f t="shared" si="0"/>
        <v>64</v>
      </c>
    </row>
    <row r="52" spans="1:7" x14ac:dyDescent="0.35">
      <c r="A52" s="3" t="s">
        <v>53</v>
      </c>
      <c r="B52" s="1">
        <v>28</v>
      </c>
      <c r="C52" s="1">
        <v>35</v>
      </c>
      <c r="D52" s="1">
        <f t="shared" si="0"/>
        <v>63</v>
      </c>
    </row>
    <row r="53" spans="1:7" x14ac:dyDescent="0.35">
      <c r="A53" s="3" t="s">
        <v>54</v>
      </c>
      <c r="B53" s="1">
        <v>40</v>
      </c>
      <c r="C53" s="1">
        <v>43</v>
      </c>
      <c r="D53" s="1">
        <f t="shared" si="0"/>
        <v>83</v>
      </c>
    </row>
    <row r="54" spans="1:7" x14ac:dyDescent="0.35">
      <c r="A54" s="3" t="s">
        <v>55</v>
      </c>
      <c r="B54" s="1">
        <v>31</v>
      </c>
      <c r="C54" s="1">
        <v>39</v>
      </c>
      <c r="D54" s="1">
        <f t="shared" si="0"/>
        <v>70</v>
      </c>
    </row>
    <row r="55" spans="1:7" x14ac:dyDescent="0.35">
      <c r="A55" s="3" t="s">
        <v>56</v>
      </c>
      <c r="B55" s="1">
        <v>31</v>
      </c>
      <c r="C55" s="1">
        <v>34</v>
      </c>
      <c r="D55" s="1">
        <f t="shared" si="0"/>
        <v>65</v>
      </c>
    </row>
    <row r="56" spans="1:7" x14ac:dyDescent="0.35">
      <c r="A56" s="3" t="s">
        <v>57</v>
      </c>
      <c r="B56" s="1">
        <v>36</v>
      </c>
      <c r="C56" s="1">
        <v>51</v>
      </c>
      <c r="D56" s="1">
        <f t="shared" si="0"/>
        <v>87</v>
      </c>
    </row>
    <row r="57" spans="1:7" x14ac:dyDescent="0.35">
      <c r="A57" s="3" t="s">
        <v>58</v>
      </c>
      <c r="B57" s="1">
        <v>32</v>
      </c>
      <c r="C57" s="1">
        <v>41</v>
      </c>
      <c r="D57" s="1">
        <f t="shared" si="0"/>
        <v>73</v>
      </c>
    </row>
    <row r="58" spans="1:7" x14ac:dyDescent="0.35">
      <c r="A58" s="3" t="s">
        <v>59</v>
      </c>
      <c r="B58" s="1">
        <v>31</v>
      </c>
      <c r="C58" s="1">
        <v>47</v>
      </c>
      <c r="D58" s="1">
        <f t="shared" si="0"/>
        <v>78</v>
      </c>
    </row>
    <row r="59" spans="1:7" x14ac:dyDescent="0.35">
      <c r="A59" s="3" t="s">
        <v>60</v>
      </c>
      <c r="B59" s="1">
        <v>30</v>
      </c>
      <c r="C59" s="1">
        <v>34</v>
      </c>
      <c r="D59" s="1">
        <f t="shared" si="0"/>
        <v>64</v>
      </c>
    </row>
    <row r="60" spans="1:7" x14ac:dyDescent="0.35">
      <c r="A60" s="3" t="s">
        <v>61</v>
      </c>
      <c r="B60" s="1">
        <v>36</v>
      </c>
      <c r="C60" s="1">
        <v>41</v>
      </c>
      <c r="D60" s="1">
        <f t="shared" si="0"/>
        <v>77</v>
      </c>
    </row>
    <row r="61" spans="1:7" x14ac:dyDescent="0.35">
      <c r="A61" s="3" t="s">
        <v>62</v>
      </c>
      <c r="B61" s="1">
        <v>28</v>
      </c>
      <c r="C61" s="1">
        <v>44</v>
      </c>
      <c r="D61" s="1">
        <f t="shared" si="0"/>
        <v>72</v>
      </c>
    </row>
    <row r="62" spans="1:7" s="6" customFormat="1" x14ac:dyDescent="0.35">
      <c r="A62" s="5" t="s">
        <v>63</v>
      </c>
      <c r="B62" s="6">
        <v>31</v>
      </c>
      <c r="C62" s="6">
        <v>36</v>
      </c>
      <c r="D62" s="6">
        <f t="shared" si="0"/>
        <v>67</v>
      </c>
      <c r="E62" s="6">
        <f>SUM(B23:B62)</f>
        <v>1229</v>
      </c>
      <c r="F62" s="6">
        <f>SUM(C23:C62)</f>
        <v>1292</v>
      </c>
    </row>
    <row r="63" spans="1:7" x14ac:dyDescent="0.35">
      <c r="A63" s="3" t="s">
        <v>64</v>
      </c>
      <c r="B63" s="1">
        <v>25</v>
      </c>
      <c r="C63" s="1">
        <v>30</v>
      </c>
      <c r="D63" s="1">
        <f t="shared" si="0"/>
        <v>55</v>
      </c>
      <c r="G63" s="6">
        <f>SUM(C33:C63)</f>
        <v>1050</v>
      </c>
    </row>
    <row r="64" spans="1:7" x14ac:dyDescent="0.35">
      <c r="A64" s="3" t="s">
        <v>65</v>
      </c>
      <c r="B64" s="1">
        <v>28</v>
      </c>
      <c r="C64" s="1">
        <v>30</v>
      </c>
      <c r="D64" s="1">
        <f t="shared" si="0"/>
        <v>58</v>
      </c>
      <c r="G64" s="1" t="s">
        <v>174</v>
      </c>
    </row>
    <row r="65" spans="1:8" x14ac:dyDescent="0.35">
      <c r="A65" s="3" t="s">
        <v>66</v>
      </c>
      <c r="B65" s="1">
        <v>23</v>
      </c>
      <c r="C65" s="1">
        <v>32</v>
      </c>
      <c r="D65" s="1">
        <f t="shared" si="0"/>
        <v>55</v>
      </c>
    </row>
    <row r="66" spans="1:8" x14ac:dyDescent="0.35">
      <c r="A66" s="3" t="s">
        <v>67</v>
      </c>
      <c r="B66" s="1">
        <v>26</v>
      </c>
      <c r="C66" s="1">
        <v>27</v>
      </c>
      <c r="D66" s="1">
        <f t="shared" si="0"/>
        <v>53</v>
      </c>
    </row>
    <row r="67" spans="1:8" x14ac:dyDescent="0.35">
      <c r="A67" s="3" t="s">
        <v>68</v>
      </c>
      <c r="B67" s="1">
        <v>18</v>
      </c>
      <c r="C67" s="1">
        <v>20</v>
      </c>
      <c r="D67" s="1">
        <f t="shared" si="0"/>
        <v>38</v>
      </c>
    </row>
    <row r="68" spans="1:8" x14ac:dyDescent="0.35">
      <c r="A68" s="3" t="s">
        <v>69</v>
      </c>
      <c r="B68" s="1">
        <v>18</v>
      </c>
      <c r="C68" s="1">
        <v>20</v>
      </c>
      <c r="D68" s="1">
        <f t="shared" ref="D68:D105" si="1">SUM(B68:C68)</f>
        <v>38</v>
      </c>
    </row>
    <row r="69" spans="1:8" x14ac:dyDescent="0.35">
      <c r="A69" s="3" t="s">
        <v>70</v>
      </c>
      <c r="B69" s="1">
        <v>23</v>
      </c>
      <c r="C69" s="1">
        <v>33</v>
      </c>
      <c r="D69" s="1">
        <f t="shared" si="1"/>
        <v>56</v>
      </c>
    </row>
    <row r="70" spans="1:8" x14ac:dyDescent="0.35">
      <c r="A70" s="3" t="s">
        <v>71</v>
      </c>
      <c r="B70" s="1">
        <v>25</v>
      </c>
      <c r="C70" s="1">
        <v>25</v>
      </c>
      <c r="D70" s="1">
        <f t="shared" si="1"/>
        <v>50</v>
      </c>
    </row>
    <row r="71" spans="1:8" x14ac:dyDescent="0.35">
      <c r="A71" s="3" t="s">
        <v>72</v>
      </c>
      <c r="B71" s="1">
        <v>23</v>
      </c>
      <c r="C71" s="1">
        <v>34</v>
      </c>
      <c r="D71" s="1">
        <f t="shared" si="1"/>
        <v>57</v>
      </c>
    </row>
    <row r="72" spans="1:8" x14ac:dyDescent="0.35">
      <c r="A72" s="3" t="s">
        <v>73</v>
      </c>
      <c r="B72" s="1">
        <v>16</v>
      </c>
      <c r="C72" s="1">
        <v>20</v>
      </c>
      <c r="D72" s="1">
        <f t="shared" si="1"/>
        <v>36</v>
      </c>
    </row>
    <row r="73" spans="1:8" x14ac:dyDescent="0.35">
      <c r="A73" s="3" t="s">
        <v>74</v>
      </c>
      <c r="B73" s="1">
        <v>19</v>
      </c>
      <c r="C73" s="1">
        <v>27</v>
      </c>
      <c r="D73" s="1">
        <f t="shared" si="1"/>
        <v>46</v>
      </c>
      <c r="G73" s="6">
        <f>SUM(C33:C73)</f>
        <v>1318</v>
      </c>
      <c r="H73" s="6">
        <f>SUM(D53:D73)</f>
        <v>1278</v>
      </c>
    </row>
    <row r="74" spans="1:8" x14ac:dyDescent="0.35">
      <c r="A74" s="3" t="s">
        <v>75</v>
      </c>
      <c r="B74" s="1">
        <v>22</v>
      </c>
      <c r="C74" s="1">
        <v>19</v>
      </c>
      <c r="D74" s="1">
        <f t="shared" si="1"/>
        <v>41</v>
      </c>
      <c r="G74" s="1" t="s">
        <v>172</v>
      </c>
      <c r="H74" s="1" t="s">
        <v>173</v>
      </c>
    </row>
    <row r="75" spans="1:8" x14ac:dyDescent="0.35">
      <c r="A75" s="3" t="s">
        <v>76</v>
      </c>
      <c r="B75" s="1">
        <v>16</v>
      </c>
      <c r="C75" s="1">
        <v>36</v>
      </c>
      <c r="D75" s="1">
        <f t="shared" si="1"/>
        <v>52</v>
      </c>
    </row>
    <row r="76" spans="1:8" x14ac:dyDescent="0.35">
      <c r="A76" s="3" t="s">
        <v>77</v>
      </c>
      <c r="B76" s="1">
        <v>13</v>
      </c>
      <c r="C76" s="1">
        <v>12</v>
      </c>
      <c r="D76" s="1">
        <f t="shared" si="1"/>
        <v>25</v>
      </c>
    </row>
    <row r="77" spans="1:8" x14ac:dyDescent="0.35">
      <c r="A77" s="3" t="s">
        <v>78</v>
      </c>
      <c r="B77" s="1">
        <v>9</v>
      </c>
      <c r="C77" s="1">
        <v>21</v>
      </c>
      <c r="D77" s="1">
        <f t="shared" si="1"/>
        <v>30</v>
      </c>
    </row>
    <row r="78" spans="1:8" x14ac:dyDescent="0.35">
      <c r="A78" s="3" t="s">
        <v>79</v>
      </c>
      <c r="B78" s="1">
        <v>10</v>
      </c>
      <c r="C78" s="1">
        <v>16</v>
      </c>
      <c r="D78" s="1">
        <f t="shared" si="1"/>
        <v>26</v>
      </c>
    </row>
    <row r="79" spans="1:8" x14ac:dyDescent="0.35">
      <c r="A79" s="3" t="s">
        <v>80</v>
      </c>
      <c r="B79" s="1">
        <v>13</v>
      </c>
      <c r="C79" s="1">
        <v>14</v>
      </c>
      <c r="D79" s="1">
        <f t="shared" si="1"/>
        <v>27</v>
      </c>
    </row>
    <row r="80" spans="1:8" x14ac:dyDescent="0.35">
      <c r="A80" s="3" t="s">
        <v>81</v>
      </c>
      <c r="B80" s="1">
        <v>14</v>
      </c>
      <c r="C80" s="1">
        <v>19</v>
      </c>
      <c r="D80" s="1">
        <f t="shared" si="1"/>
        <v>33</v>
      </c>
    </row>
    <row r="81" spans="1:4" x14ac:dyDescent="0.35">
      <c r="A81" s="3" t="s">
        <v>82</v>
      </c>
      <c r="B81" s="1">
        <v>11</v>
      </c>
      <c r="C81" s="1">
        <v>15</v>
      </c>
      <c r="D81" s="1">
        <f t="shared" si="1"/>
        <v>26</v>
      </c>
    </row>
    <row r="82" spans="1:4" x14ac:dyDescent="0.35">
      <c r="A82" s="3" t="s">
        <v>83</v>
      </c>
      <c r="B82" s="1">
        <v>12</v>
      </c>
      <c r="C82" s="1">
        <v>14</v>
      </c>
      <c r="D82" s="1">
        <f t="shared" si="1"/>
        <v>26</v>
      </c>
    </row>
    <row r="83" spans="1:4" x14ac:dyDescent="0.35">
      <c r="A83" s="3" t="s">
        <v>84</v>
      </c>
      <c r="B83" s="1">
        <v>10</v>
      </c>
      <c r="C83" s="1">
        <v>11</v>
      </c>
      <c r="D83" s="1">
        <f t="shared" si="1"/>
        <v>21</v>
      </c>
    </row>
    <row r="84" spans="1:4" x14ac:dyDescent="0.35">
      <c r="A84" s="3" t="s">
        <v>85</v>
      </c>
      <c r="B84" s="1">
        <v>9</v>
      </c>
      <c r="C84" s="1">
        <v>10</v>
      </c>
      <c r="D84" s="1">
        <f t="shared" si="1"/>
        <v>19</v>
      </c>
    </row>
    <row r="85" spans="1:4" x14ac:dyDescent="0.35">
      <c r="A85" s="3" t="s">
        <v>86</v>
      </c>
      <c r="B85" s="1">
        <v>6</v>
      </c>
      <c r="C85" s="1">
        <v>7</v>
      </c>
      <c r="D85" s="1">
        <f t="shared" si="1"/>
        <v>13</v>
      </c>
    </row>
    <row r="86" spans="1:4" x14ac:dyDescent="0.35">
      <c r="A86" s="3" t="s">
        <v>87</v>
      </c>
      <c r="B86" s="1">
        <v>5</v>
      </c>
      <c r="C86" s="1">
        <v>7</v>
      </c>
      <c r="D86" s="1">
        <f t="shared" si="1"/>
        <v>12</v>
      </c>
    </row>
    <row r="87" spans="1:4" x14ac:dyDescent="0.35">
      <c r="A87" s="3" t="s">
        <v>88</v>
      </c>
      <c r="B87" s="1">
        <v>7</v>
      </c>
      <c r="C87" s="1">
        <v>7</v>
      </c>
      <c r="D87" s="1">
        <f t="shared" si="1"/>
        <v>14</v>
      </c>
    </row>
    <row r="88" spans="1:4" x14ac:dyDescent="0.35">
      <c r="A88" s="3" t="s">
        <v>89</v>
      </c>
      <c r="B88" s="1">
        <v>6</v>
      </c>
      <c r="C88" s="1">
        <v>7</v>
      </c>
      <c r="D88" s="1">
        <f t="shared" si="1"/>
        <v>13</v>
      </c>
    </row>
    <row r="89" spans="1:4" x14ac:dyDescent="0.35">
      <c r="A89" s="3" t="s">
        <v>90</v>
      </c>
      <c r="B89" s="1">
        <v>5</v>
      </c>
      <c r="C89" s="1">
        <v>5</v>
      </c>
      <c r="D89" s="1">
        <f t="shared" si="1"/>
        <v>10</v>
      </c>
    </row>
    <row r="90" spans="1:4" x14ac:dyDescent="0.35">
      <c r="A90" s="3" t="s">
        <v>91</v>
      </c>
      <c r="B90" s="1">
        <v>2</v>
      </c>
      <c r="C90" s="1">
        <v>4</v>
      </c>
      <c r="D90" s="1">
        <f t="shared" si="1"/>
        <v>6</v>
      </c>
    </row>
    <row r="91" spans="1:4" x14ac:dyDescent="0.35">
      <c r="A91" s="3" t="s">
        <v>92</v>
      </c>
      <c r="B91" s="1">
        <v>1</v>
      </c>
      <c r="C91" s="1">
        <v>6</v>
      </c>
      <c r="D91" s="1">
        <f t="shared" si="1"/>
        <v>7</v>
      </c>
    </row>
    <row r="92" spans="1:4" x14ac:dyDescent="0.35">
      <c r="A92" s="3" t="s">
        <v>93</v>
      </c>
      <c r="B92" s="1">
        <v>4</v>
      </c>
      <c r="C92" s="1">
        <v>1</v>
      </c>
      <c r="D92" s="1">
        <f t="shared" si="1"/>
        <v>5</v>
      </c>
    </row>
    <row r="93" spans="1:4" x14ac:dyDescent="0.35">
      <c r="A93" s="3" t="s">
        <v>94</v>
      </c>
      <c r="B93" s="1">
        <v>0</v>
      </c>
      <c r="C93" s="1">
        <v>1</v>
      </c>
      <c r="D93" s="1">
        <f t="shared" si="1"/>
        <v>1</v>
      </c>
    </row>
    <row r="94" spans="1:4" x14ac:dyDescent="0.35">
      <c r="A94" s="3" t="s">
        <v>95</v>
      </c>
      <c r="B94" s="1">
        <v>1</v>
      </c>
      <c r="C94" s="1">
        <v>2</v>
      </c>
      <c r="D94" s="1">
        <f t="shared" si="1"/>
        <v>3</v>
      </c>
    </row>
    <row r="95" spans="1:4" x14ac:dyDescent="0.35">
      <c r="A95" s="3" t="s">
        <v>96</v>
      </c>
      <c r="B95" s="1">
        <v>0</v>
      </c>
      <c r="C95" s="1">
        <v>1</v>
      </c>
      <c r="D95" s="1">
        <f t="shared" si="1"/>
        <v>1</v>
      </c>
    </row>
    <row r="96" spans="1:4" x14ac:dyDescent="0.35">
      <c r="A96" s="3" t="s">
        <v>97</v>
      </c>
      <c r="B96" s="1">
        <v>0</v>
      </c>
      <c r="C96" s="1">
        <v>3</v>
      </c>
      <c r="D96" s="1">
        <f t="shared" si="1"/>
        <v>3</v>
      </c>
    </row>
    <row r="97" spans="1:7" x14ac:dyDescent="0.35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7" x14ac:dyDescent="0.35">
      <c r="A98" s="3" t="s">
        <v>99</v>
      </c>
      <c r="B98" s="1">
        <v>1</v>
      </c>
      <c r="C98" s="1">
        <v>2</v>
      </c>
      <c r="D98" s="1">
        <f t="shared" si="1"/>
        <v>3</v>
      </c>
    </row>
    <row r="99" spans="1:7" x14ac:dyDescent="0.35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7" x14ac:dyDescent="0.35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7" x14ac:dyDescent="0.35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7" x14ac:dyDescent="0.35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7" x14ac:dyDescent="0.35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7" s="6" customFormat="1" x14ac:dyDescent="0.35">
      <c r="A104" s="6" t="s">
        <v>105</v>
      </c>
      <c r="B104" s="6">
        <v>0</v>
      </c>
      <c r="C104" s="6">
        <v>2</v>
      </c>
      <c r="D104" s="6">
        <f t="shared" si="1"/>
        <v>2</v>
      </c>
      <c r="E104" s="6">
        <f>SUM(B63:B104)</f>
        <v>421</v>
      </c>
      <c r="F104" s="6">
        <f>SUM(C63:C104)</f>
        <v>540</v>
      </c>
      <c r="G104" s="6">
        <f>SUM(D38:D104)</f>
        <v>2665</v>
      </c>
    </row>
    <row r="105" spans="1:7" x14ac:dyDescent="0.35">
      <c r="B105" s="1">
        <f>SUM(B3:B104)</f>
        <v>2054</v>
      </c>
      <c r="C105" s="1">
        <f>SUM(C3:C104)</f>
        <v>2246</v>
      </c>
      <c r="D105" s="1">
        <f t="shared" si="1"/>
        <v>4300</v>
      </c>
      <c r="G105" s="1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97" workbookViewId="0">
      <selection activeCell="C105" sqref="C105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6" x14ac:dyDescent="0.35">
      <c r="A1" s="2" t="s">
        <v>0</v>
      </c>
    </row>
    <row r="2" spans="1:6" x14ac:dyDescent="0.35">
      <c r="A2" s="2" t="s">
        <v>1</v>
      </c>
      <c r="B2" s="1" t="s">
        <v>2</v>
      </c>
      <c r="C2" s="1" t="s">
        <v>3</v>
      </c>
      <c r="D2" s="1" t="s">
        <v>106</v>
      </c>
    </row>
    <row r="3" spans="1:6" x14ac:dyDescent="0.35">
      <c r="A3" s="1" t="s">
        <v>4</v>
      </c>
      <c r="B3" s="1">
        <v>3</v>
      </c>
      <c r="C3" s="1">
        <v>4</v>
      </c>
      <c r="D3" s="1">
        <f>SUM(B3:C3)</f>
        <v>7</v>
      </c>
    </row>
    <row r="4" spans="1:6" x14ac:dyDescent="0.35">
      <c r="A4" s="3" t="s">
        <v>5</v>
      </c>
      <c r="B4" s="1">
        <v>6</v>
      </c>
      <c r="C4" s="1">
        <v>5</v>
      </c>
      <c r="D4" s="1">
        <f t="shared" ref="D4:D67" si="0">SUM(B4:C4)</f>
        <v>11</v>
      </c>
    </row>
    <row r="5" spans="1:6" x14ac:dyDescent="0.35">
      <c r="A5" s="3" t="s">
        <v>6</v>
      </c>
      <c r="B5" s="1">
        <v>4</v>
      </c>
      <c r="C5" s="1">
        <v>7</v>
      </c>
      <c r="D5" s="1">
        <f t="shared" si="0"/>
        <v>11</v>
      </c>
    </row>
    <row r="6" spans="1:6" x14ac:dyDescent="0.35">
      <c r="A6" s="3" t="s">
        <v>7</v>
      </c>
      <c r="B6" s="1">
        <v>5</v>
      </c>
      <c r="C6" s="1">
        <v>6</v>
      </c>
      <c r="D6" s="1">
        <f t="shared" si="0"/>
        <v>11</v>
      </c>
    </row>
    <row r="7" spans="1:6" x14ac:dyDescent="0.35">
      <c r="A7" s="3" t="s">
        <v>8</v>
      </c>
      <c r="B7" s="1">
        <v>1</v>
      </c>
      <c r="C7" s="1">
        <v>10</v>
      </c>
      <c r="D7" s="1">
        <f t="shared" si="0"/>
        <v>11</v>
      </c>
    </row>
    <row r="8" spans="1:6" s="6" customFormat="1" x14ac:dyDescent="0.35">
      <c r="A8" s="5" t="s">
        <v>9</v>
      </c>
      <c r="B8" s="6">
        <v>3</v>
      </c>
      <c r="C8" s="6">
        <v>3</v>
      </c>
      <c r="D8" s="6">
        <f t="shared" si="0"/>
        <v>6</v>
      </c>
      <c r="E8" s="6">
        <f>SUM(B3:B8)</f>
        <v>22</v>
      </c>
      <c r="F8" s="6">
        <f>SUM(C3:C8)</f>
        <v>35</v>
      </c>
    </row>
    <row r="9" spans="1:6" x14ac:dyDescent="0.35">
      <c r="A9" s="3" t="s">
        <v>10</v>
      </c>
      <c r="B9" s="1">
        <v>2</v>
      </c>
      <c r="C9" s="1">
        <v>6</v>
      </c>
      <c r="D9" s="1">
        <f t="shared" si="0"/>
        <v>8</v>
      </c>
    </row>
    <row r="10" spans="1:6" x14ac:dyDescent="0.35">
      <c r="A10" s="3" t="s">
        <v>11</v>
      </c>
      <c r="B10" s="1">
        <v>4</v>
      </c>
      <c r="C10" s="1">
        <v>6</v>
      </c>
      <c r="D10" s="1">
        <f t="shared" si="0"/>
        <v>10</v>
      </c>
    </row>
    <row r="11" spans="1:6" x14ac:dyDescent="0.35">
      <c r="A11" s="3" t="s">
        <v>12</v>
      </c>
      <c r="B11" s="1">
        <v>8</v>
      </c>
      <c r="C11" s="1">
        <v>4</v>
      </c>
      <c r="D11" s="1">
        <f t="shared" si="0"/>
        <v>12</v>
      </c>
    </row>
    <row r="12" spans="1:6" x14ac:dyDescent="0.35">
      <c r="A12" s="3" t="s">
        <v>13</v>
      </c>
      <c r="B12" s="1">
        <v>4</v>
      </c>
      <c r="C12" s="1">
        <v>11</v>
      </c>
      <c r="D12" s="1">
        <f t="shared" si="0"/>
        <v>15</v>
      </c>
    </row>
    <row r="13" spans="1:6" x14ac:dyDescent="0.35">
      <c r="A13" s="3" t="s">
        <v>14</v>
      </c>
      <c r="B13" s="1">
        <v>8</v>
      </c>
      <c r="C13" s="1">
        <v>3</v>
      </c>
      <c r="D13" s="1">
        <f t="shared" si="0"/>
        <v>11</v>
      </c>
    </row>
    <row r="14" spans="1:6" x14ac:dyDescent="0.35">
      <c r="A14" s="3" t="s">
        <v>15</v>
      </c>
      <c r="B14" s="1">
        <v>12</v>
      </c>
      <c r="C14" s="1">
        <v>10</v>
      </c>
      <c r="D14" s="1">
        <f t="shared" si="0"/>
        <v>22</v>
      </c>
    </row>
    <row r="15" spans="1:6" x14ac:dyDescent="0.35">
      <c r="A15" s="3" t="s">
        <v>16</v>
      </c>
      <c r="B15" s="1">
        <v>9</v>
      </c>
      <c r="C15" s="1">
        <v>5</v>
      </c>
      <c r="D15" s="1">
        <f t="shared" si="0"/>
        <v>14</v>
      </c>
    </row>
    <row r="16" spans="1:6" x14ac:dyDescent="0.35">
      <c r="A16" s="3" t="s">
        <v>17</v>
      </c>
      <c r="B16" s="1">
        <v>4</v>
      </c>
      <c r="C16" s="1">
        <v>15</v>
      </c>
      <c r="D16" s="1">
        <f t="shared" si="0"/>
        <v>19</v>
      </c>
    </row>
    <row r="17" spans="1:6" s="6" customFormat="1" x14ac:dyDescent="0.35">
      <c r="A17" s="5" t="s">
        <v>18</v>
      </c>
      <c r="B17" s="6">
        <v>9</v>
      </c>
      <c r="C17" s="6">
        <v>6</v>
      </c>
      <c r="D17" s="6">
        <f t="shared" si="0"/>
        <v>15</v>
      </c>
      <c r="E17" s="6">
        <f>SUM(B9:B17)</f>
        <v>60</v>
      </c>
      <c r="F17" s="6">
        <f>SUM(C9:C17)</f>
        <v>66</v>
      </c>
    </row>
    <row r="18" spans="1:6" x14ac:dyDescent="0.35">
      <c r="A18" s="3" t="s">
        <v>19</v>
      </c>
      <c r="B18" s="1">
        <v>11</v>
      </c>
      <c r="C18" s="1">
        <v>7</v>
      </c>
      <c r="D18" s="1">
        <f t="shared" si="0"/>
        <v>18</v>
      </c>
    </row>
    <row r="19" spans="1:6" x14ac:dyDescent="0.35">
      <c r="A19" s="3" t="s">
        <v>20</v>
      </c>
      <c r="B19" s="1">
        <v>2</v>
      </c>
      <c r="C19" s="1">
        <v>4</v>
      </c>
      <c r="D19" s="1">
        <f t="shared" si="0"/>
        <v>6</v>
      </c>
    </row>
    <row r="20" spans="1:6" x14ac:dyDescent="0.35">
      <c r="A20" s="3" t="s">
        <v>21</v>
      </c>
      <c r="B20" s="1">
        <v>11</v>
      </c>
      <c r="C20" s="1">
        <v>7</v>
      </c>
      <c r="D20" s="1">
        <f t="shared" si="0"/>
        <v>18</v>
      </c>
    </row>
    <row r="21" spans="1:6" x14ac:dyDescent="0.35">
      <c r="A21" s="3" t="s">
        <v>22</v>
      </c>
      <c r="B21" s="1">
        <v>6</v>
      </c>
      <c r="C21" s="1">
        <v>8</v>
      </c>
      <c r="D21" s="1">
        <f t="shared" si="0"/>
        <v>14</v>
      </c>
    </row>
    <row r="22" spans="1:6" s="6" customFormat="1" x14ac:dyDescent="0.35">
      <c r="A22" s="5" t="s">
        <v>23</v>
      </c>
      <c r="B22" s="6">
        <v>9</v>
      </c>
      <c r="C22" s="6">
        <v>11</v>
      </c>
      <c r="D22" s="6">
        <f t="shared" si="0"/>
        <v>20</v>
      </c>
      <c r="E22" s="6">
        <f>SUM(B18:B22)</f>
        <v>39</v>
      </c>
      <c r="F22" s="6">
        <f>SUM(C18:C22)</f>
        <v>37</v>
      </c>
    </row>
    <row r="23" spans="1:6" x14ac:dyDescent="0.35">
      <c r="A23" s="3" t="s">
        <v>24</v>
      </c>
      <c r="B23" s="1">
        <v>8</v>
      </c>
      <c r="C23" s="1">
        <v>4</v>
      </c>
      <c r="D23" s="1">
        <f t="shared" si="0"/>
        <v>12</v>
      </c>
    </row>
    <row r="24" spans="1:6" x14ac:dyDescent="0.35">
      <c r="A24" s="3" t="s">
        <v>25</v>
      </c>
      <c r="B24" s="1">
        <v>5</v>
      </c>
      <c r="C24" s="1">
        <v>6</v>
      </c>
      <c r="D24" s="1">
        <f t="shared" si="0"/>
        <v>11</v>
      </c>
    </row>
    <row r="25" spans="1:6" x14ac:dyDescent="0.35">
      <c r="A25" s="3" t="s">
        <v>26</v>
      </c>
      <c r="B25" s="1">
        <v>10</v>
      </c>
      <c r="C25" s="1">
        <v>8</v>
      </c>
      <c r="D25" s="1">
        <f t="shared" si="0"/>
        <v>18</v>
      </c>
    </row>
    <row r="26" spans="1:6" x14ac:dyDescent="0.35">
      <c r="A26" s="3" t="s">
        <v>27</v>
      </c>
      <c r="B26" s="1">
        <v>5</v>
      </c>
      <c r="C26" s="1">
        <v>5</v>
      </c>
      <c r="D26" s="1">
        <f t="shared" si="0"/>
        <v>10</v>
      </c>
    </row>
    <row r="27" spans="1:6" x14ac:dyDescent="0.35">
      <c r="A27" s="3" t="s">
        <v>28</v>
      </c>
      <c r="B27" s="1">
        <v>12</v>
      </c>
      <c r="C27" s="1">
        <v>15</v>
      </c>
      <c r="D27" s="1">
        <f t="shared" si="0"/>
        <v>27</v>
      </c>
    </row>
    <row r="28" spans="1:6" x14ac:dyDescent="0.35">
      <c r="A28" s="3" t="s">
        <v>29</v>
      </c>
      <c r="B28" s="1">
        <v>12</v>
      </c>
      <c r="C28" s="1">
        <v>10</v>
      </c>
      <c r="D28" s="1">
        <f t="shared" si="0"/>
        <v>22</v>
      </c>
    </row>
    <row r="29" spans="1:6" x14ac:dyDescent="0.35">
      <c r="A29" s="3" t="s">
        <v>30</v>
      </c>
      <c r="B29" s="1">
        <v>6</v>
      </c>
      <c r="C29" s="1">
        <v>11</v>
      </c>
      <c r="D29" s="1">
        <f t="shared" si="0"/>
        <v>17</v>
      </c>
    </row>
    <row r="30" spans="1:6" x14ac:dyDescent="0.35">
      <c r="A30" s="3" t="s">
        <v>31</v>
      </c>
      <c r="B30" s="1">
        <v>9</v>
      </c>
      <c r="C30" s="1">
        <v>19</v>
      </c>
      <c r="D30" s="1">
        <f t="shared" si="0"/>
        <v>28</v>
      </c>
    </row>
    <row r="31" spans="1:6" x14ac:dyDescent="0.35">
      <c r="A31" s="3" t="s">
        <v>32</v>
      </c>
      <c r="B31" s="1">
        <v>6</v>
      </c>
      <c r="C31" s="1">
        <v>5</v>
      </c>
      <c r="D31" s="1">
        <f t="shared" si="0"/>
        <v>11</v>
      </c>
    </row>
    <row r="32" spans="1:6" x14ac:dyDescent="0.35">
      <c r="A32" s="3" t="s">
        <v>33</v>
      </c>
      <c r="B32" s="1">
        <v>13</v>
      </c>
      <c r="C32" s="1">
        <v>11</v>
      </c>
      <c r="D32" s="1">
        <f t="shared" si="0"/>
        <v>24</v>
      </c>
    </row>
    <row r="33" spans="1:4" x14ac:dyDescent="0.35">
      <c r="A33" s="3" t="s">
        <v>34</v>
      </c>
      <c r="B33" s="1">
        <v>11</v>
      </c>
      <c r="C33" s="1">
        <v>7</v>
      </c>
      <c r="D33" s="1">
        <f t="shared" si="0"/>
        <v>18</v>
      </c>
    </row>
    <row r="34" spans="1:4" x14ac:dyDescent="0.35">
      <c r="A34" s="3" t="s">
        <v>35</v>
      </c>
      <c r="B34" s="1">
        <v>14</v>
      </c>
      <c r="C34" s="1">
        <v>8</v>
      </c>
      <c r="D34" s="1">
        <f t="shared" si="0"/>
        <v>22</v>
      </c>
    </row>
    <row r="35" spans="1:4" x14ac:dyDescent="0.35">
      <c r="A35" s="3" t="s">
        <v>36</v>
      </c>
      <c r="B35" s="1">
        <v>4</v>
      </c>
      <c r="C35" s="1">
        <v>10</v>
      </c>
      <c r="D35" s="1">
        <f t="shared" si="0"/>
        <v>14</v>
      </c>
    </row>
    <row r="36" spans="1:4" x14ac:dyDescent="0.35">
      <c r="A36" s="3" t="s">
        <v>37</v>
      </c>
      <c r="B36" s="1">
        <v>10</v>
      </c>
      <c r="C36" s="1">
        <v>12</v>
      </c>
      <c r="D36" s="1">
        <f t="shared" si="0"/>
        <v>22</v>
      </c>
    </row>
    <row r="37" spans="1:4" x14ac:dyDescent="0.35">
      <c r="A37" s="3" t="s">
        <v>38</v>
      </c>
      <c r="B37" s="1">
        <v>9</v>
      </c>
      <c r="C37" s="1">
        <v>11</v>
      </c>
      <c r="D37" s="1">
        <f t="shared" si="0"/>
        <v>20</v>
      </c>
    </row>
    <row r="38" spans="1:4" x14ac:dyDescent="0.35">
      <c r="A38" s="3" t="s">
        <v>39</v>
      </c>
      <c r="B38" s="1">
        <v>12</v>
      </c>
      <c r="C38" s="1">
        <v>5</v>
      </c>
      <c r="D38" s="1">
        <f t="shared" si="0"/>
        <v>17</v>
      </c>
    </row>
    <row r="39" spans="1:4" x14ac:dyDescent="0.35">
      <c r="A39" s="3" t="s">
        <v>40</v>
      </c>
      <c r="B39" s="1">
        <v>7</v>
      </c>
      <c r="C39" s="1">
        <v>8</v>
      </c>
      <c r="D39" s="1">
        <f t="shared" si="0"/>
        <v>15</v>
      </c>
    </row>
    <row r="40" spans="1:4" x14ac:dyDescent="0.35">
      <c r="A40" s="3" t="s">
        <v>41</v>
      </c>
      <c r="B40" s="1">
        <v>9</v>
      </c>
      <c r="C40" s="1">
        <v>4</v>
      </c>
      <c r="D40" s="1">
        <f t="shared" si="0"/>
        <v>13</v>
      </c>
    </row>
    <row r="41" spans="1:4" x14ac:dyDescent="0.35">
      <c r="A41" s="3" t="s">
        <v>42</v>
      </c>
      <c r="B41" s="1">
        <v>5</v>
      </c>
      <c r="C41" s="1">
        <v>7</v>
      </c>
      <c r="D41" s="1">
        <f t="shared" si="0"/>
        <v>12</v>
      </c>
    </row>
    <row r="42" spans="1:4" x14ac:dyDescent="0.35">
      <c r="A42" s="3" t="s">
        <v>43</v>
      </c>
      <c r="B42" s="1">
        <v>9</v>
      </c>
      <c r="C42" s="1">
        <v>11</v>
      </c>
      <c r="D42" s="1">
        <f t="shared" si="0"/>
        <v>20</v>
      </c>
    </row>
    <row r="43" spans="1:4" x14ac:dyDescent="0.35">
      <c r="A43" s="3" t="s">
        <v>44</v>
      </c>
      <c r="B43" s="1">
        <v>10</v>
      </c>
      <c r="C43" s="1">
        <v>7</v>
      </c>
      <c r="D43" s="1">
        <f t="shared" si="0"/>
        <v>17</v>
      </c>
    </row>
    <row r="44" spans="1:4" x14ac:dyDescent="0.35">
      <c r="A44" s="3" t="s">
        <v>45</v>
      </c>
      <c r="B44" s="1">
        <v>8</v>
      </c>
      <c r="C44" s="1">
        <v>10</v>
      </c>
      <c r="D44" s="1">
        <f t="shared" si="0"/>
        <v>18</v>
      </c>
    </row>
    <row r="45" spans="1:4" x14ac:dyDescent="0.35">
      <c r="A45" s="3" t="s">
        <v>46</v>
      </c>
      <c r="B45" s="1">
        <v>12</v>
      </c>
      <c r="C45" s="1">
        <v>6</v>
      </c>
      <c r="D45" s="1">
        <f t="shared" si="0"/>
        <v>18</v>
      </c>
    </row>
    <row r="46" spans="1:4" x14ac:dyDescent="0.35">
      <c r="A46" s="3" t="s">
        <v>47</v>
      </c>
      <c r="B46" s="1">
        <v>4</v>
      </c>
      <c r="C46" s="1">
        <v>8</v>
      </c>
      <c r="D46" s="1">
        <f t="shared" si="0"/>
        <v>12</v>
      </c>
    </row>
    <row r="47" spans="1:4" x14ac:dyDescent="0.35">
      <c r="A47" s="3" t="s">
        <v>48</v>
      </c>
      <c r="B47" s="1">
        <v>9</v>
      </c>
      <c r="C47" s="1">
        <v>10</v>
      </c>
      <c r="D47" s="1">
        <f t="shared" si="0"/>
        <v>19</v>
      </c>
    </row>
    <row r="48" spans="1:4" x14ac:dyDescent="0.35">
      <c r="A48" s="3" t="s">
        <v>49</v>
      </c>
      <c r="B48" s="1">
        <v>11</v>
      </c>
      <c r="C48" s="1">
        <v>6</v>
      </c>
      <c r="D48" s="1">
        <f t="shared" si="0"/>
        <v>17</v>
      </c>
    </row>
    <row r="49" spans="1:7" x14ac:dyDescent="0.35">
      <c r="A49" s="3" t="s">
        <v>50</v>
      </c>
      <c r="B49" s="1">
        <v>9</v>
      </c>
      <c r="C49" s="1">
        <v>9</v>
      </c>
      <c r="D49" s="1">
        <f t="shared" si="0"/>
        <v>18</v>
      </c>
    </row>
    <row r="50" spans="1:7" x14ac:dyDescent="0.35">
      <c r="A50" s="3" t="s">
        <v>51</v>
      </c>
      <c r="B50" s="1">
        <v>8</v>
      </c>
      <c r="C50" s="1">
        <v>8</v>
      </c>
      <c r="D50" s="1">
        <f t="shared" si="0"/>
        <v>16</v>
      </c>
    </row>
    <row r="51" spans="1:7" x14ac:dyDescent="0.35">
      <c r="A51" s="3" t="s">
        <v>52</v>
      </c>
      <c r="B51" s="1">
        <v>12</v>
      </c>
      <c r="C51" s="1">
        <v>6</v>
      </c>
      <c r="D51" s="1">
        <f t="shared" si="0"/>
        <v>18</v>
      </c>
    </row>
    <row r="52" spans="1:7" x14ac:dyDescent="0.35">
      <c r="A52" s="3" t="s">
        <v>53</v>
      </c>
      <c r="B52" s="1">
        <v>10</v>
      </c>
      <c r="C52" s="1">
        <v>14</v>
      </c>
      <c r="D52" s="1">
        <f t="shared" si="0"/>
        <v>24</v>
      </c>
    </row>
    <row r="53" spans="1:7" x14ac:dyDescent="0.35">
      <c r="A53" s="3" t="s">
        <v>54</v>
      </c>
      <c r="B53" s="1">
        <v>10</v>
      </c>
      <c r="C53" s="1">
        <v>16</v>
      </c>
      <c r="D53" s="1">
        <f t="shared" si="0"/>
        <v>26</v>
      </c>
    </row>
    <row r="54" spans="1:7" x14ac:dyDescent="0.35">
      <c r="A54" s="3" t="s">
        <v>55</v>
      </c>
      <c r="B54" s="1">
        <v>15</v>
      </c>
      <c r="C54" s="1">
        <v>17</v>
      </c>
      <c r="D54" s="1">
        <f t="shared" si="0"/>
        <v>32</v>
      </c>
    </row>
    <row r="55" spans="1:7" x14ac:dyDescent="0.35">
      <c r="A55" s="3" t="s">
        <v>56</v>
      </c>
      <c r="B55" s="1">
        <v>13</v>
      </c>
      <c r="C55" s="1">
        <v>15</v>
      </c>
      <c r="D55" s="1">
        <f t="shared" si="0"/>
        <v>28</v>
      </c>
    </row>
    <row r="56" spans="1:7" x14ac:dyDescent="0.35">
      <c r="A56" s="3" t="s">
        <v>57</v>
      </c>
      <c r="B56" s="1">
        <v>11</v>
      </c>
      <c r="C56" s="1">
        <v>18</v>
      </c>
      <c r="D56" s="1">
        <f t="shared" si="0"/>
        <v>29</v>
      </c>
    </row>
    <row r="57" spans="1:7" x14ac:dyDescent="0.35">
      <c r="A57" s="3" t="s">
        <v>58</v>
      </c>
      <c r="B57" s="1">
        <v>13</v>
      </c>
      <c r="C57" s="1">
        <v>18</v>
      </c>
      <c r="D57" s="1">
        <f t="shared" si="0"/>
        <v>31</v>
      </c>
    </row>
    <row r="58" spans="1:7" x14ac:dyDescent="0.35">
      <c r="A58" s="3" t="s">
        <v>59</v>
      </c>
      <c r="B58" s="1">
        <v>10</v>
      </c>
      <c r="C58" s="1">
        <v>14</v>
      </c>
      <c r="D58" s="1">
        <f t="shared" si="0"/>
        <v>24</v>
      </c>
    </row>
    <row r="59" spans="1:7" x14ac:dyDescent="0.35">
      <c r="A59" s="3" t="s">
        <v>60</v>
      </c>
      <c r="B59" s="1">
        <v>15</v>
      </c>
      <c r="C59" s="1">
        <v>14</v>
      </c>
      <c r="D59" s="1">
        <f t="shared" si="0"/>
        <v>29</v>
      </c>
    </row>
    <row r="60" spans="1:7" x14ac:dyDescent="0.35">
      <c r="A60" s="3" t="s">
        <v>61</v>
      </c>
      <c r="B60" s="1">
        <v>10</v>
      </c>
      <c r="C60" s="1">
        <v>22</v>
      </c>
      <c r="D60" s="1">
        <f t="shared" si="0"/>
        <v>32</v>
      </c>
    </row>
    <row r="61" spans="1:7" x14ac:dyDescent="0.35">
      <c r="A61" s="3" t="s">
        <v>62</v>
      </c>
      <c r="B61" s="1">
        <v>11</v>
      </c>
      <c r="C61" s="1">
        <v>9</v>
      </c>
      <c r="D61" s="1">
        <f t="shared" si="0"/>
        <v>20</v>
      </c>
    </row>
    <row r="62" spans="1:7" s="6" customFormat="1" x14ac:dyDescent="0.35">
      <c r="A62" s="5" t="s">
        <v>63</v>
      </c>
      <c r="B62" s="6">
        <v>24</v>
      </c>
      <c r="C62" s="6">
        <v>18</v>
      </c>
      <c r="D62" s="6">
        <f t="shared" si="0"/>
        <v>42</v>
      </c>
      <c r="E62" s="6">
        <f>SUM(B23:B62)</f>
        <v>401</v>
      </c>
      <c r="F62" s="6">
        <f>SUM(C23:C62)</f>
        <v>422</v>
      </c>
    </row>
    <row r="63" spans="1:7" x14ac:dyDescent="0.35">
      <c r="A63" s="3" t="s">
        <v>64</v>
      </c>
      <c r="B63" s="1">
        <v>13</v>
      </c>
      <c r="C63" s="1">
        <v>13</v>
      </c>
      <c r="D63" s="1">
        <f t="shared" si="0"/>
        <v>26</v>
      </c>
      <c r="G63" s="6">
        <f>SUM(C33:C63)</f>
        <v>341</v>
      </c>
    </row>
    <row r="64" spans="1:7" x14ac:dyDescent="0.35">
      <c r="A64" s="3" t="s">
        <v>65</v>
      </c>
      <c r="B64" s="1">
        <v>5</v>
      </c>
      <c r="C64" s="1">
        <v>6</v>
      </c>
      <c r="D64" s="1">
        <f t="shared" si="0"/>
        <v>11</v>
      </c>
      <c r="G64" s="1" t="s">
        <v>175</v>
      </c>
    </row>
    <row r="65" spans="1:8" x14ac:dyDescent="0.35">
      <c r="A65" s="3" t="s">
        <v>66</v>
      </c>
      <c r="B65" s="1">
        <v>7</v>
      </c>
      <c r="C65" s="1">
        <v>8</v>
      </c>
      <c r="D65" s="1">
        <f t="shared" si="0"/>
        <v>15</v>
      </c>
    </row>
    <row r="66" spans="1:8" x14ac:dyDescent="0.35">
      <c r="A66" s="3" t="s">
        <v>67</v>
      </c>
      <c r="B66" s="1">
        <v>9</v>
      </c>
      <c r="C66" s="1">
        <v>10</v>
      </c>
      <c r="D66" s="1">
        <f t="shared" si="0"/>
        <v>19</v>
      </c>
    </row>
    <row r="67" spans="1:8" x14ac:dyDescent="0.35">
      <c r="A67" s="3" t="s">
        <v>68</v>
      </c>
      <c r="B67" s="1">
        <v>7</v>
      </c>
      <c r="C67" s="1">
        <v>7</v>
      </c>
      <c r="D67" s="1">
        <f t="shared" si="0"/>
        <v>14</v>
      </c>
    </row>
    <row r="68" spans="1:8" x14ac:dyDescent="0.35">
      <c r="A68" s="3" t="s">
        <v>69</v>
      </c>
      <c r="B68" s="1">
        <v>5</v>
      </c>
      <c r="C68" s="1">
        <v>8</v>
      </c>
      <c r="D68" s="1">
        <f t="shared" ref="D68:D105" si="1">SUM(B68:C68)</f>
        <v>13</v>
      </c>
    </row>
    <row r="69" spans="1:8" x14ac:dyDescent="0.35">
      <c r="A69" s="3" t="s">
        <v>70</v>
      </c>
      <c r="B69" s="1">
        <v>4</v>
      </c>
      <c r="C69" s="1">
        <v>6</v>
      </c>
      <c r="D69" s="1">
        <f t="shared" si="1"/>
        <v>10</v>
      </c>
    </row>
    <row r="70" spans="1:8" x14ac:dyDescent="0.35">
      <c r="A70" s="3" t="s">
        <v>71</v>
      </c>
      <c r="B70" s="1">
        <v>4</v>
      </c>
      <c r="C70" s="1">
        <v>3</v>
      </c>
      <c r="D70" s="1">
        <f t="shared" si="1"/>
        <v>7</v>
      </c>
    </row>
    <row r="71" spans="1:8" x14ac:dyDescent="0.35">
      <c r="A71" s="3" t="s">
        <v>72</v>
      </c>
      <c r="B71" s="1">
        <v>5</v>
      </c>
      <c r="C71" s="1">
        <v>7</v>
      </c>
      <c r="D71" s="1">
        <f t="shared" si="1"/>
        <v>12</v>
      </c>
    </row>
    <row r="72" spans="1:8" x14ac:dyDescent="0.35">
      <c r="A72" s="3" t="s">
        <v>73</v>
      </c>
      <c r="B72" s="1">
        <v>9</v>
      </c>
      <c r="C72" s="1">
        <v>7</v>
      </c>
      <c r="D72" s="1">
        <f t="shared" si="1"/>
        <v>16</v>
      </c>
    </row>
    <row r="73" spans="1:8" x14ac:dyDescent="0.35">
      <c r="A73" s="3" t="s">
        <v>74</v>
      </c>
      <c r="B73" s="1">
        <v>3</v>
      </c>
      <c r="C73" s="1">
        <v>2</v>
      </c>
      <c r="D73" s="1">
        <f t="shared" si="1"/>
        <v>5</v>
      </c>
      <c r="G73" s="6">
        <f>SUM(C33:C73)</f>
        <v>405</v>
      </c>
      <c r="H73" s="6">
        <f>SUM(D53:D73)</f>
        <v>441</v>
      </c>
    </row>
    <row r="74" spans="1:8" x14ac:dyDescent="0.35">
      <c r="A74" s="3" t="s">
        <v>75</v>
      </c>
      <c r="B74" s="1">
        <v>5</v>
      </c>
      <c r="C74" s="1">
        <v>6</v>
      </c>
      <c r="D74" s="1">
        <f t="shared" si="1"/>
        <v>11</v>
      </c>
      <c r="G74" s="1" t="s">
        <v>172</v>
      </c>
      <c r="H74" s="1" t="s">
        <v>173</v>
      </c>
    </row>
    <row r="75" spans="1:8" x14ac:dyDescent="0.35">
      <c r="A75" s="3" t="s">
        <v>76</v>
      </c>
      <c r="B75" s="1">
        <v>0</v>
      </c>
      <c r="C75" s="1">
        <v>7</v>
      </c>
      <c r="D75" s="1">
        <f t="shared" si="1"/>
        <v>7</v>
      </c>
    </row>
    <row r="76" spans="1:8" x14ac:dyDescent="0.35">
      <c r="A76" s="3" t="s">
        <v>77</v>
      </c>
      <c r="B76" s="1">
        <v>3</v>
      </c>
      <c r="C76" s="1">
        <v>0</v>
      </c>
      <c r="D76" s="1">
        <f t="shared" si="1"/>
        <v>3</v>
      </c>
    </row>
    <row r="77" spans="1:8" x14ac:dyDescent="0.35">
      <c r="A77" s="3" t="s">
        <v>78</v>
      </c>
      <c r="B77" s="1">
        <v>2</v>
      </c>
      <c r="C77" s="1">
        <v>2</v>
      </c>
      <c r="D77" s="1">
        <f t="shared" si="1"/>
        <v>4</v>
      </c>
    </row>
    <row r="78" spans="1:8" x14ac:dyDescent="0.35">
      <c r="A78" s="3" t="s">
        <v>79</v>
      </c>
      <c r="B78" s="1">
        <v>4</v>
      </c>
      <c r="C78" s="1">
        <v>5</v>
      </c>
      <c r="D78" s="1">
        <f t="shared" si="1"/>
        <v>9</v>
      </c>
    </row>
    <row r="79" spans="1:8" x14ac:dyDescent="0.35">
      <c r="A79" s="3" t="s">
        <v>80</v>
      </c>
      <c r="B79" s="1">
        <v>2</v>
      </c>
      <c r="C79" s="1">
        <v>6</v>
      </c>
      <c r="D79" s="1">
        <f t="shared" si="1"/>
        <v>8</v>
      </c>
    </row>
    <row r="80" spans="1:8" x14ac:dyDescent="0.35">
      <c r="A80" s="3" t="s">
        <v>81</v>
      </c>
      <c r="B80" s="1">
        <v>1</v>
      </c>
      <c r="C80" s="1">
        <v>1</v>
      </c>
      <c r="D80" s="1">
        <f t="shared" si="1"/>
        <v>2</v>
      </c>
    </row>
    <row r="81" spans="1:4" x14ac:dyDescent="0.35">
      <c r="A81" s="3" t="s">
        <v>82</v>
      </c>
      <c r="B81" s="1">
        <v>1</v>
      </c>
      <c r="C81" s="1">
        <v>3</v>
      </c>
      <c r="D81" s="1">
        <f t="shared" si="1"/>
        <v>4</v>
      </c>
    </row>
    <row r="82" spans="1:4" x14ac:dyDescent="0.35">
      <c r="A82" s="3" t="s">
        <v>83</v>
      </c>
      <c r="B82" s="1">
        <v>1</v>
      </c>
      <c r="C82" s="1">
        <v>3</v>
      </c>
      <c r="D82" s="1">
        <f t="shared" si="1"/>
        <v>4</v>
      </c>
    </row>
    <row r="83" spans="1:4" x14ac:dyDescent="0.35">
      <c r="A83" s="3" t="s">
        <v>84</v>
      </c>
      <c r="B83" s="1">
        <v>1</v>
      </c>
      <c r="C83" s="1">
        <v>2</v>
      </c>
      <c r="D83" s="1">
        <f t="shared" si="1"/>
        <v>3</v>
      </c>
    </row>
    <row r="84" spans="1:4" x14ac:dyDescent="0.35">
      <c r="A84" s="3" t="s">
        <v>85</v>
      </c>
      <c r="B84" s="1">
        <v>1</v>
      </c>
      <c r="C84" s="1">
        <v>2</v>
      </c>
      <c r="D84" s="1">
        <f t="shared" si="1"/>
        <v>3</v>
      </c>
    </row>
    <row r="85" spans="1:4" x14ac:dyDescent="0.35">
      <c r="A85" s="3" t="s">
        <v>86</v>
      </c>
      <c r="B85" s="1">
        <v>1</v>
      </c>
      <c r="C85" s="1">
        <v>2</v>
      </c>
      <c r="D85" s="1">
        <f t="shared" si="1"/>
        <v>3</v>
      </c>
    </row>
    <row r="86" spans="1:4" x14ac:dyDescent="0.35">
      <c r="A86" s="3" t="s">
        <v>87</v>
      </c>
      <c r="B86" s="1">
        <v>2</v>
      </c>
      <c r="C86" s="1">
        <v>4</v>
      </c>
      <c r="D86" s="1">
        <f t="shared" si="1"/>
        <v>6</v>
      </c>
    </row>
    <row r="87" spans="1:4" x14ac:dyDescent="0.35">
      <c r="A87" s="3" t="s">
        <v>88</v>
      </c>
      <c r="B87" s="1">
        <v>1</v>
      </c>
      <c r="C87" s="1">
        <v>3</v>
      </c>
      <c r="D87" s="1">
        <f t="shared" si="1"/>
        <v>4</v>
      </c>
    </row>
    <row r="88" spans="1:4" x14ac:dyDescent="0.35">
      <c r="A88" s="3" t="s">
        <v>89</v>
      </c>
      <c r="B88" s="1">
        <v>0</v>
      </c>
      <c r="C88" s="1">
        <v>2</v>
      </c>
      <c r="D88" s="1">
        <f t="shared" si="1"/>
        <v>2</v>
      </c>
    </row>
    <row r="89" spans="1:4" x14ac:dyDescent="0.35">
      <c r="A89" s="3" t="s">
        <v>90</v>
      </c>
      <c r="B89" s="1">
        <v>0</v>
      </c>
      <c r="C89" s="1">
        <v>1</v>
      </c>
      <c r="D89" s="1">
        <f t="shared" si="1"/>
        <v>1</v>
      </c>
    </row>
    <row r="90" spans="1:4" x14ac:dyDescent="0.35">
      <c r="A90" s="3" t="s">
        <v>91</v>
      </c>
      <c r="B90" s="1">
        <v>2</v>
      </c>
      <c r="C90" s="1">
        <v>1</v>
      </c>
      <c r="D90" s="1">
        <f t="shared" si="1"/>
        <v>3</v>
      </c>
    </row>
    <row r="91" spans="1:4" x14ac:dyDescent="0.35">
      <c r="A91" s="3" t="s">
        <v>92</v>
      </c>
      <c r="B91" s="1">
        <v>1</v>
      </c>
      <c r="C91" s="1">
        <v>1</v>
      </c>
      <c r="D91" s="1">
        <f t="shared" si="1"/>
        <v>2</v>
      </c>
    </row>
    <row r="92" spans="1:4" x14ac:dyDescent="0.35">
      <c r="A92" s="3" t="s">
        <v>93</v>
      </c>
      <c r="B92" s="1">
        <v>1</v>
      </c>
      <c r="C92" s="1">
        <v>1</v>
      </c>
      <c r="D92" s="1">
        <f t="shared" si="1"/>
        <v>2</v>
      </c>
    </row>
    <row r="93" spans="1:4" x14ac:dyDescent="0.35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35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35">
      <c r="A95" s="3" t="s">
        <v>96</v>
      </c>
      <c r="B95" s="1">
        <v>0</v>
      </c>
      <c r="C95" s="1">
        <v>1</v>
      </c>
      <c r="D95" s="1">
        <f t="shared" si="1"/>
        <v>1</v>
      </c>
    </row>
    <row r="96" spans="1:4" x14ac:dyDescent="0.35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7" x14ac:dyDescent="0.35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7" x14ac:dyDescent="0.35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7" x14ac:dyDescent="0.35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7" x14ac:dyDescent="0.35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7" x14ac:dyDescent="0.35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7" x14ac:dyDescent="0.35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7" x14ac:dyDescent="0.35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7" s="6" customFormat="1" x14ac:dyDescent="0.35">
      <c r="A104" s="6" t="s">
        <v>105</v>
      </c>
      <c r="B104" s="6">
        <v>1</v>
      </c>
      <c r="C104" s="6">
        <v>1</v>
      </c>
      <c r="D104" s="6">
        <f t="shared" si="1"/>
        <v>2</v>
      </c>
      <c r="E104" s="6">
        <f>SUM(B63:B104)</f>
        <v>101</v>
      </c>
      <c r="F104" s="6">
        <f>SUM(C63:C104)</f>
        <v>131</v>
      </c>
      <c r="G104" s="6">
        <f>SUM(D38:D104)</f>
        <v>779</v>
      </c>
    </row>
    <row r="105" spans="1:7" x14ac:dyDescent="0.35">
      <c r="B105" s="1">
        <f>SUM(B3:B104)</f>
        <v>623</v>
      </c>
      <c r="C105" s="1">
        <f>SUM(C3:C104)</f>
        <v>691</v>
      </c>
      <c r="D105" s="1">
        <f t="shared" si="1"/>
        <v>1314</v>
      </c>
      <c r="G105" s="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selection activeCell="G8" sqref="G8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6" x14ac:dyDescent="0.35">
      <c r="A1" s="2" t="s">
        <v>0</v>
      </c>
      <c r="B1" s="2" t="s">
        <v>108</v>
      </c>
      <c r="C1" s="2" t="s">
        <v>109</v>
      </c>
      <c r="D1" s="2" t="s">
        <v>110</v>
      </c>
    </row>
    <row r="2" spans="1:6" x14ac:dyDescent="0.35">
      <c r="A2" s="2" t="s">
        <v>1</v>
      </c>
      <c r="B2" s="1" t="s">
        <v>2</v>
      </c>
      <c r="C2" s="1" t="s">
        <v>2</v>
      </c>
      <c r="D2" s="1" t="s">
        <v>2</v>
      </c>
      <c r="E2" s="1" t="s">
        <v>106</v>
      </c>
    </row>
    <row r="3" spans="1:6" x14ac:dyDescent="0.35">
      <c r="A3" s="1" t="s">
        <v>4</v>
      </c>
      <c r="B3" s="1">
        <f>อบตพส!B3</f>
        <v>22</v>
      </c>
      <c r="C3" s="1">
        <f>ทตพส!B3</f>
        <v>17</v>
      </c>
      <c r="D3" s="1">
        <f>มฟรพ!B3</f>
        <v>3</v>
      </c>
      <c r="E3" s="1">
        <f t="shared" ref="E3:E34" si="0">SUM(B3:D3)</f>
        <v>42</v>
      </c>
    </row>
    <row r="4" spans="1:6" x14ac:dyDescent="0.35">
      <c r="A4" s="3" t="s">
        <v>5</v>
      </c>
      <c r="B4" s="1">
        <f>อบตพส!B4</f>
        <v>23</v>
      </c>
      <c r="C4" s="1">
        <f>ทตพส!B4</f>
        <v>19</v>
      </c>
      <c r="D4" s="1">
        <f>มฟรพ!B4</f>
        <v>6</v>
      </c>
      <c r="E4" s="1">
        <f t="shared" si="0"/>
        <v>48</v>
      </c>
    </row>
    <row r="5" spans="1:6" x14ac:dyDescent="0.35">
      <c r="A5" s="3" t="s">
        <v>6</v>
      </c>
      <c r="B5" s="1">
        <f>อบตพส!B5</f>
        <v>30</v>
      </c>
      <c r="C5" s="1">
        <f>ทตพส!B5</f>
        <v>11</v>
      </c>
      <c r="D5" s="1">
        <f>มฟรพ!B5</f>
        <v>4</v>
      </c>
      <c r="E5" s="1">
        <f t="shared" si="0"/>
        <v>45</v>
      </c>
    </row>
    <row r="6" spans="1:6" x14ac:dyDescent="0.35">
      <c r="A6" s="3" t="s">
        <v>7</v>
      </c>
      <c r="B6" s="1">
        <f>อบตพส!B6</f>
        <v>23</v>
      </c>
      <c r="C6" s="1">
        <f>ทตพส!B6</f>
        <v>24</v>
      </c>
      <c r="D6" s="1">
        <f>มฟรพ!B6</f>
        <v>5</v>
      </c>
      <c r="E6" s="1">
        <f t="shared" si="0"/>
        <v>52</v>
      </c>
    </row>
    <row r="7" spans="1:6" s="6" customFormat="1" x14ac:dyDescent="0.35">
      <c r="A7" s="5" t="s">
        <v>8</v>
      </c>
      <c r="B7" s="1">
        <f>อบตพส!B7</f>
        <v>22</v>
      </c>
      <c r="C7" s="1">
        <f>ทตพส!B7</f>
        <v>17</v>
      </c>
      <c r="D7" s="1">
        <f>มฟรพ!B7</f>
        <v>1</v>
      </c>
      <c r="E7" s="6">
        <f t="shared" si="0"/>
        <v>40</v>
      </c>
      <c r="F7" s="6">
        <f>SUM(E3:E7)</f>
        <v>227</v>
      </c>
    </row>
    <row r="8" spans="1:6" x14ac:dyDescent="0.35">
      <c r="A8" s="3" t="s">
        <v>9</v>
      </c>
      <c r="B8" s="1">
        <f>อบตพส!B8</f>
        <v>34</v>
      </c>
      <c r="C8" s="1">
        <f>ทตพส!B8</f>
        <v>20</v>
      </c>
      <c r="D8" s="1">
        <f>มฟรพ!B8</f>
        <v>3</v>
      </c>
      <c r="E8" s="1">
        <f t="shared" si="0"/>
        <v>57</v>
      </c>
    </row>
    <row r="9" spans="1:6" x14ac:dyDescent="0.35">
      <c r="A9" s="3" t="s">
        <v>10</v>
      </c>
      <c r="B9" s="1">
        <f>อบตพส!B9</f>
        <v>32</v>
      </c>
      <c r="C9" s="1">
        <f>ทตพส!B9</f>
        <v>26</v>
      </c>
      <c r="D9" s="1">
        <f>มฟรพ!B9</f>
        <v>2</v>
      </c>
      <c r="E9" s="1">
        <f t="shared" si="0"/>
        <v>60</v>
      </c>
    </row>
    <row r="10" spans="1:6" x14ac:dyDescent="0.35">
      <c r="A10" s="3" t="s">
        <v>11</v>
      </c>
      <c r="B10" s="1">
        <f>อบตพส!B10</f>
        <v>30</v>
      </c>
      <c r="C10" s="1">
        <f>ทตพส!B10</f>
        <v>17</v>
      </c>
      <c r="D10" s="1">
        <f>มฟรพ!B10</f>
        <v>4</v>
      </c>
      <c r="E10" s="1">
        <f t="shared" si="0"/>
        <v>51</v>
      </c>
    </row>
    <row r="11" spans="1:6" x14ac:dyDescent="0.35">
      <c r="A11" s="3" t="s">
        <v>12</v>
      </c>
      <c r="B11" s="1">
        <f>อบตพส!B11</f>
        <v>34</v>
      </c>
      <c r="C11" s="1">
        <f>ทตพส!B11</f>
        <v>27</v>
      </c>
      <c r="D11" s="1">
        <f>มฟรพ!B11</f>
        <v>8</v>
      </c>
      <c r="E11" s="1">
        <f t="shared" si="0"/>
        <v>69</v>
      </c>
    </row>
    <row r="12" spans="1:6" s="6" customFormat="1" x14ac:dyDescent="0.35">
      <c r="A12" s="5" t="s">
        <v>13</v>
      </c>
      <c r="B12" s="1">
        <f>อบตพส!B12</f>
        <v>26</v>
      </c>
      <c r="C12" s="1">
        <f>ทตพส!B12</f>
        <v>21</v>
      </c>
      <c r="D12" s="1">
        <f>มฟรพ!B12</f>
        <v>4</v>
      </c>
      <c r="E12" s="6">
        <f t="shared" si="0"/>
        <v>51</v>
      </c>
      <c r="F12" s="6">
        <f>SUM(E8:E12)</f>
        <v>288</v>
      </c>
    </row>
    <row r="13" spans="1:6" x14ac:dyDescent="0.35">
      <c r="A13" s="3" t="s">
        <v>14</v>
      </c>
      <c r="B13" s="1">
        <f>อบตพส!B13</f>
        <v>33</v>
      </c>
      <c r="C13" s="1">
        <f>ทตพส!B13</f>
        <v>23</v>
      </c>
      <c r="D13" s="1">
        <f>มฟรพ!B13</f>
        <v>8</v>
      </c>
      <c r="E13" s="1">
        <f t="shared" si="0"/>
        <v>64</v>
      </c>
    </row>
    <row r="14" spans="1:6" x14ac:dyDescent="0.35">
      <c r="A14" s="3" t="s">
        <v>15</v>
      </c>
      <c r="B14" s="1">
        <f>อบตพส!B14</f>
        <v>26</v>
      </c>
      <c r="C14" s="1">
        <f>ทตพส!B14</f>
        <v>24</v>
      </c>
      <c r="D14" s="1">
        <f>มฟรพ!B14</f>
        <v>12</v>
      </c>
      <c r="E14" s="1">
        <f t="shared" si="0"/>
        <v>62</v>
      </c>
    </row>
    <row r="15" spans="1:6" x14ac:dyDescent="0.35">
      <c r="A15" s="3" t="s">
        <v>16</v>
      </c>
      <c r="B15" s="1">
        <f>อบตพส!B15</f>
        <v>31</v>
      </c>
      <c r="C15" s="1">
        <f>ทตพส!B15</f>
        <v>16</v>
      </c>
      <c r="D15" s="1">
        <f>มฟรพ!B15</f>
        <v>9</v>
      </c>
      <c r="E15" s="1">
        <f t="shared" si="0"/>
        <v>56</v>
      </c>
    </row>
    <row r="16" spans="1:6" x14ac:dyDescent="0.35">
      <c r="A16" s="3" t="s">
        <v>17</v>
      </c>
      <c r="B16" s="1">
        <f>อบตพส!B16</f>
        <v>29</v>
      </c>
      <c r="C16" s="1">
        <f>ทตพส!B16</f>
        <v>30</v>
      </c>
      <c r="D16" s="1">
        <f>มฟรพ!B16</f>
        <v>4</v>
      </c>
      <c r="E16" s="1">
        <f t="shared" si="0"/>
        <v>63</v>
      </c>
    </row>
    <row r="17" spans="1:6" s="6" customFormat="1" x14ac:dyDescent="0.35">
      <c r="A17" s="5" t="s">
        <v>18</v>
      </c>
      <c r="B17" s="1">
        <f>อบตพส!B17</f>
        <v>28</v>
      </c>
      <c r="C17" s="1">
        <f>ทตพส!B17</f>
        <v>17</v>
      </c>
      <c r="D17" s="1">
        <f>มฟรพ!B17</f>
        <v>9</v>
      </c>
      <c r="E17" s="6">
        <f t="shared" si="0"/>
        <v>54</v>
      </c>
      <c r="F17" s="6">
        <f>SUM(E13:E17)</f>
        <v>299</v>
      </c>
    </row>
    <row r="18" spans="1:6" x14ac:dyDescent="0.35">
      <c r="A18" s="3" t="s">
        <v>19</v>
      </c>
      <c r="B18" s="1">
        <f>อบตพส!B18</f>
        <v>39</v>
      </c>
      <c r="C18" s="1">
        <f>ทตพส!B18</f>
        <v>16</v>
      </c>
      <c r="D18" s="1">
        <f>มฟรพ!B18</f>
        <v>11</v>
      </c>
      <c r="E18" s="1">
        <f t="shared" si="0"/>
        <v>66</v>
      </c>
    </row>
    <row r="19" spans="1:6" x14ac:dyDescent="0.35">
      <c r="A19" s="3" t="s">
        <v>20</v>
      </c>
      <c r="B19" s="1">
        <f>อบตพส!B19</f>
        <v>47</v>
      </c>
      <c r="C19" s="1">
        <f>ทตพส!B19</f>
        <v>16</v>
      </c>
      <c r="D19" s="1">
        <f>มฟรพ!B19</f>
        <v>2</v>
      </c>
      <c r="E19" s="1">
        <f t="shared" si="0"/>
        <v>65</v>
      </c>
    </row>
    <row r="20" spans="1:6" x14ac:dyDescent="0.35">
      <c r="A20" s="3" t="s">
        <v>21</v>
      </c>
      <c r="B20" s="1">
        <f>อบตพส!B20</f>
        <v>42</v>
      </c>
      <c r="C20" s="1">
        <f>ทตพส!B20</f>
        <v>18</v>
      </c>
      <c r="D20" s="1">
        <f>มฟรพ!B20</f>
        <v>11</v>
      </c>
      <c r="E20" s="1">
        <f t="shared" si="0"/>
        <v>71</v>
      </c>
    </row>
    <row r="21" spans="1:6" x14ac:dyDescent="0.35">
      <c r="A21" s="3" t="s">
        <v>22</v>
      </c>
      <c r="B21" s="1">
        <f>อบตพส!B21</f>
        <v>34</v>
      </c>
      <c r="C21" s="1">
        <f>ทตพส!B21</f>
        <v>18</v>
      </c>
      <c r="D21" s="1">
        <f>มฟรพ!B21</f>
        <v>6</v>
      </c>
      <c r="E21" s="1">
        <f t="shared" si="0"/>
        <v>58</v>
      </c>
    </row>
    <row r="22" spans="1:6" s="6" customFormat="1" x14ac:dyDescent="0.35">
      <c r="A22" s="5" t="s">
        <v>23</v>
      </c>
      <c r="B22" s="1">
        <f>อบตพส!B22</f>
        <v>41</v>
      </c>
      <c r="C22" s="1">
        <f>ทตพส!B22</f>
        <v>27</v>
      </c>
      <c r="D22" s="1">
        <f>มฟรพ!B22</f>
        <v>9</v>
      </c>
      <c r="E22" s="6">
        <f t="shared" si="0"/>
        <v>77</v>
      </c>
      <c r="F22" s="6">
        <f>SUM(E18:E22)</f>
        <v>337</v>
      </c>
    </row>
    <row r="23" spans="1:6" x14ac:dyDescent="0.35">
      <c r="A23" s="3" t="s">
        <v>24</v>
      </c>
      <c r="B23" s="1">
        <f>อบตพส!B23</f>
        <v>45</v>
      </c>
      <c r="C23" s="1">
        <f>ทตพส!B23</f>
        <v>21</v>
      </c>
      <c r="D23" s="1">
        <f>มฟรพ!B23</f>
        <v>8</v>
      </c>
      <c r="E23" s="1">
        <f t="shared" si="0"/>
        <v>74</v>
      </c>
    </row>
    <row r="24" spans="1:6" x14ac:dyDescent="0.35">
      <c r="A24" s="3" t="s">
        <v>25</v>
      </c>
      <c r="B24" s="1">
        <f>อบตพส!B24</f>
        <v>38</v>
      </c>
      <c r="C24" s="1">
        <f>ทตพส!B24</f>
        <v>21</v>
      </c>
      <c r="D24" s="1">
        <f>มฟรพ!B24</f>
        <v>5</v>
      </c>
      <c r="E24" s="1">
        <f t="shared" si="0"/>
        <v>64</v>
      </c>
    </row>
    <row r="25" spans="1:6" x14ac:dyDescent="0.35">
      <c r="A25" s="3" t="s">
        <v>26</v>
      </c>
      <c r="B25" s="1">
        <f>อบตพส!B25</f>
        <v>35</v>
      </c>
      <c r="C25" s="1">
        <f>ทตพส!B25</f>
        <v>37</v>
      </c>
      <c r="D25" s="1">
        <f>มฟรพ!B25</f>
        <v>10</v>
      </c>
      <c r="E25" s="1">
        <f t="shared" si="0"/>
        <v>82</v>
      </c>
    </row>
    <row r="26" spans="1:6" x14ac:dyDescent="0.35">
      <c r="A26" s="3" t="s">
        <v>27</v>
      </c>
      <c r="B26" s="1">
        <f>อบตพส!B26</f>
        <v>50</v>
      </c>
      <c r="C26" s="1">
        <f>ทตพส!B26</f>
        <v>27</v>
      </c>
      <c r="D26" s="1">
        <f>มฟรพ!B26</f>
        <v>5</v>
      </c>
      <c r="E26" s="1">
        <f t="shared" si="0"/>
        <v>82</v>
      </c>
    </row>
    <row r="27" spans="1:6" s="6" customFormat="1" x14ac:dyDescent="0.35">
      <c r="A27" s="5" t="s">
        <v>28</v>
      </c>
      <c r="B27" s="1">
        <f>อบตพส!B27</f>
        <v>41</v>
      </c>
      <c r="C27" s="1">
        <f>ทตพส!B27</f>
        <v>28</v>
      </c>
      <c r="D27" s="1">
        <f>มฟรพ!B27</f>
        <v>12</v>
      </c>
      <c r="E27" s="6">
        <f t="shared" si="0"/>
        <v>81</v>
      </c>
      <c r="F27" s="6">
        <f>SUM(E23:E27)</f>
        <v>383</v>
      </c>
    </row>
    <row r="28" spans="1:6" x14ac:dyDescent="0.35">
      <c r="A28" s="3" t="s">
        <v>29</v>
      </c>
      <c r="B28" s="1">
        <f>อบตพส!B28</f>
        <v>54</v>
      </c>
      <c r="C28" s="1">
        <f>ทตพส!B28</f>
        <v>32</v>
      </c>
      <c r="D28" s="1">
        <f>มฟรพ!B28</f>
        <v>12</v>
      </c>
      <c r="E28" s="1">
        <f t="shared" si="0"/>
        <v>98</v>
      </c>
    </row>
    <row r="29" spans="1:6" x14ac:dyDescent="0.35">
      <c r="A29" s="3" t="s">
        <v>30</v>
      </c>
      <c r="B29" s="1">
        <f>อบตพส!B29</f>
        <v>46</v>
      </c>
      <c r="C29" s="1">
        <f>ทตพส!B29</f>
        <v>27</v>
      </c>
      <c r="D29" s="1">
        <f>มฟรพ!B29</f>
        <v>6</v>
      </c>
      <c r="E29" s="1">
        <f t="shared" si="0"/>
        <v>79</v>
      </c>
    </row>
    <row r="30" spans="1:6" x14ac:dyDescent="0.35">
      <c r="A30" s="3" t="s">
        <v>31</v>
      </c>
      <c r="B30" s="1">
        <f>อบตพส!B30</f>
        <v>41</v>
      </c>
      <c r="C30" s="1">
        <f>ทตพส!B30</f>
        <v>26</v>
      </c>
      <c r="D30" s="1">
        <f>มฟรพ!B30</f>
        <v>9</v>
      </c>
      <c r="E30" s="1">
        <f t="shared" si="0"/>
        <v>76</v>
      </c>
    </row>
    <row r="31" spans="1:6" x14ac:dyDescent="0.35">
      <c r="A31" s="3" t="s">
        <v>32</v>
      </c>
      <c r="B31" s="1">
        <f>อบตพส!B31</f>
        <v>46</v>
      </c>
      <c r="C31" s="1">
        <f>ทตพส!B31</f>
        <v>33</v>
      </c>
      <c r="D31" s="1">
        <f>มฟรพ!B31</f>
        <v>6</v>
      </c>
      <c r="E31" s="1">
        <f t="shared" si="0"/>
        <v>85</v>
      </c>
    </row>
    <row r="32" spans="1:6" s="6" customFormat="1" x14ac:dyDescent="0.35">
      <c r="A32" s="5" t="s">
        <v>33</v>
      </c>
      <c r="B32" s="1">
        <f>อบตพส!B32</f>
        <v>45</v>
      </c>
      <c r="C32" s="1">
        <f>ทตพส!B32</f>
        <v>20</v>
      </c>
      <c r="D32" s="1">
        <f>มฟรพ!B32</f>
        <v>13</v>
      </c>
      <c r="E32" s="6">
        <f t="shared" si="0"/>
        <v>78</v>
      </c>
      <c r="F32" s="6">
        <f>SUM(E28:E32)</f>
        <v>416</v>
      </c>
    </row>
    <row r="33" spans="1:6" x14ac:dyDescent="0.35">
      <c r="A33" s="3" t="s">
        <v>34</v>
      </c>
      <c r="B33" s="1">
        <f>อบตพส!B33</f>
        <v>37</v>
      </c>
      <c r="C33" s="1">
        <f>ทตพส!B33</f>
        <v>40</v>
      </c>
      <c r="D33" s="1">
        <f>มฟรพ!B33</f>
        <v>11</v>
      </c>
      <c r="E33" s="1">
        <f t="shared" si="0"/>
        <v>88</v>
      </c>
    </row>
    <row r="34" spans="1:6" x14ac:dyDescent="0.35">
      <c r="A34" s="3" t="s">
        <v>35</v>
      </c>
      <c r="B34" s="1">
        <f>อบตพส!B34</f>
        <v>35</v>
      </c>
      <c r="C34" s="1">
        <f>ทตพส!B34</f>
        <v>26</v>
      </c>
      <c r="D34" s="1">
        <f>มฟรพ!B34</f>
        <v>14</v>
      </c>
      <c r="E34" s="1">
        <f t="shared" si="0"/>
        <v>75</v>
      </c>
    </row>
    <row r="35" spans="1:6" x14ac:dyDescent="0.35">
      <c r="A35" s="3" t="s">
        <v>36</v>
      </c>
      <c r="B35" s="1">
        <f>อบตพส!B35</f>
        <v>44</v>
      </c>
      <c r="C35" s="1">
        <f>ทตพส!B35</f>
        <v>26</v>
      </c>
      <c r="D35" s="1">
        <f>มฟรพ!B35</f>
        <v>4</v>
      </c>
      <c r="E35" s="1">
        <f t="shared" ref="E35:E66" si="1">SUM(B35:D35)</f>
        <v>74</v>
      </c>
    </row>
    <row r="36" spans="1:6" x14ac:dyDescent="0.35">
      <c r="A36" s="3" t="s">
        <v>37</v>
      </c>
      <c r="B36" s="1">
        <f>อบตพส!B36</f>
        <v>27</v>
      </c>
      <c r="C36" s="1">
        <f>ทตพส!B36</f>
        <v>31</v>
      </c>
      <c r="D36" s="1">
        <f>มฟรพ!B36</f>
        <v>10</v>
      </c>
      <c r="E36" s="1">
        <f t="shared" si="1"/>
        <v>68</v>
      </c>
    </row>
    <row r="37" spans="1:6" s="6" customFormat="1" x14ac:dyDescent="0.35">
      <c r="A37" s="5" t="s">
        <v>38</v>
      </c>
      <c r="B37" s="1">
        <f>อบตพส!B37</f>
        <v>35</v>
      </c>
      <c r="C37" s="1">
        <f>ทตพส!B37</f>
        <v>25</v>
      </c>
      <c r="D37" s="1">
        <f>มฟรพ!B37</f>
        <v>9</v>
      </c>
      <c r="E37" s="6">
        <f t="shared" si="1"/>
        <v>69</v>
      </c>
      <c r="F37" s="6">
        <f>SUM(E33:E37)</f>
        <v>374</v>
      </c>
    </row>
    <row r="38" spans="1:6" x14ac:dyDescent="0.35">
      <c r="A38" s="3" t="s">
        <v>39</v>
      </c>
      <c r="B38" s="1">
        <f>อบตพส!B38</f>
        <v>37</v>
      </c>
      <c r="C38" s="1">
        <f>ทตพส!B38</f>
        <v>24</v>
      </c>
      <c r="D38" s="1">
        <f>มฟรพ!B38</f>
        <v>12</v>
      </c>
      <c r="E38" s="1">
        <f t="shared" si="1"/>
        <v>73</v>
      </c>
    </row>
    <row r="39" spans="1:6" x14ac:dyDescent="0.35">
      <c r="A39" s="3" t="s">
        <v>40</v>
      </c>
      <c r="B39" s="1">
        <f>อบตพส!B39</f>
        <v>25</v>
      </c>
      <c r="C39" s="1">
        <f>ทตพส!B39</f>
        <v>30</v>
      </c>
      <c r="D39" s="1">
        <f>มฟรพ!B39</f>
        <v>7</v>
      </c>
      <c r="E39" s="1">
        <f t="shared" si="1"/>
        <v>62</v>
      </c>
    </row>
    <row r="40" spans="1:6" x14ac:dyDescent="0.35">
      <c r="A40" s="3" t="s">
        <v>41</v>
      </c>
      <c r="B40" s="1">
        <f>อบตพส!B40</f>
        <v>32</v>
      </c>
      <c r="C40" s="1">
        <f>ทตพส!B40</f>
        <v>28</v>
      </c>
      <c r="D40" s="1">
        <f>มฟรพ!B40</f>
        <v>9</v>
      </c>
      <c r="E40" s="1">
        <f t="shared" si="1"/>
        <v>69</v>
      </c>
    </row>
    <row r="41" spans="1:6" x14ac:dyDescent="0.35">
      <c r="A41" s="3" t="s">
        <v>42</v>
      </c>
      <c r="B41" s="1">
        <f>อบตพส!B41</f>
        <v>34</v>
      </c>
      <c r="C41" s="1">
        <f>ทตพส!B41</f>
        <v>25</v>
      </c>
      <c r="D41" s="1">
        <f>มฟรพ!B41</f>
        <v>5</v>
      </c>
      <c r="E41" s="1">
        <f t="shared" si="1"/>
        <v>64</v>
      </c>
    </row>
    <row r="42" spans="1:6" s="6" customFormat="1" x14ac:dyDescent="0.35">
      <c r="A42" s="5" t="s">
        <v>43</v>
      </c>
      <c r="B42" s="1">
        <f>อบตพส!B42</f>
        <v>49</v>
      </c>
      <c r="C42" s="1">
        <f>ทตพส!B42</f>
        <v>36</v>
      </c>
      <c r="D42" s="1">
        <f>มฟรพ!B42</f>
        <v>9</v>
      </c>
      <c r="E42" s="6">
        <f t="shared" si="1"/>
        <v>94</v>
      </c>
      <c r="F42" s="6">
        <f>SUM(E38:E42)</f>
        <v>362</v>
      </c>
    </row>
    <row r="43" spans="1:6" x14ac:dyDescent="0.35">
      <c r="A43" s="3" t="s">
        <v>44</v>
      </c>
      <c r="B43" s="1">
        <f>อบตพส!B43</f>
        <v>43</v>
      </c>
      <c r="C43" s="1">
        <f>ทตพส!B43</f>
        <v>32</v>
      </c>
      <c r="D43" s="1">
        <f>มฟรพ!B43</f>
        <v>10</v>
      </c>
      <c r="E43" s="1">
        <f t="shared" si="1"/>
        <v>85</v>
      </c>
    </row>
    <row r="44" spans="1:6" x14ac:dyDescent="0.35">
      <c r="A44" s="3" t="s">
        <v>45</v>
      </c>
      <c r="B44" s="1">
        <f>อบตพส!B44</f>
        <v>36</v>
      </c>
      <c r="C44" s="1">
        <f>ทตพส!B44</f>
        <v>45</v>
      </c>
      <c r="D44" s="1">
        <f>มฟรพ!B44</f>
        <v>8</v>
      </c>
      <c r="E44" s="1">
        <f t="shared" si="1"/>
        <v>89</v>
      </c>
    </row>
    <row r="45" spans="1:6" x14ac:dyDescent="0.35">
      <c r="A45" s="3" t="s">
        <v>46</v>
      </c>
      <c r="B45" s="1">
        <f>อบตพส!B45</f>
        <v>47</v>
      </c>
      <c r="C45" s="1">
        <f>ทตพส!B45</f>
        <v>44</v>
      </c>
      <c r="D45" s="1">
        <f>มฟรพ!B45</f>
        <v>12</v>
      </c>
      <c r="E45" s="1">
        <f t="shared" si="1"/>
        <v>103</v>
      </c>
    </row>
    <row r="46" spans="1:6" x14ac:dyDescent="0.35">
      <c r="A46" s="3" t="s">
        <v>47</v>
      </c>
      <c r="B46" s="1">
        <f>อบตพส!B46</f>
        <v>46</v>
      </c>
      <c r="C46" s="1">
        <f>ทตพส!B46</f>
        <v>35</v>
      </c>
      <c r="D46" s="1">
        <f>มฟรพ!B46</f>
        <v>4</v>
      </c>
      <c r="E46" s="1">
        <f t="shared" si="1"/>
        <v>85</v>
      </c>
    </row>
    <row r="47" spans="1:6" s="6" customFormat="1" x14ac:dyDescent="0.35">
      <c r="A47" s="5" t="s">
        <v>48</v>
      </c>
      <c r="B47" s="1">
        <f>อบตพส!B47</f>
        <v>52</v>
      </c>
      <c r="C47" s="1">
        <f>ทตพส!B47</f>
        <v>22</v>
      </c>
      <c r="D47" s="1">
        <f>มฟรพ!B47</f>
        <v>9</v>
      </c>
      <c r="E47" s="6">
        <f t="shared" si="1"/>
        <v>83</v>
      </c>
      <c r="F47" s="6">
        <f>SUM(E43:E47)</f>
        <v>445</v>
      </c>
    </row>
    <row r="48" spans="1:6" x14ac:dyDescent="0.35">
      <c r="A48" s="3" t="s">
        <v>49</v>
      </c>
      <c r="B48" s="1">
        <f>อบตพส!B48</f>
        <v>48</v>
      </c>
      <c r="C48" s="1">
        <f>ทตพส!B48</f>
        <v>32</v>
      </c>
      <c r="D48" s="1">
        <f>มฟรพ!B48</f>
        <v>11</v>
      </c>
      <c r="E48" s="1">
        <f t="shared" si="1"/>
        <v>91</v>
      </c>
    </row>
    <row r="49" spans="1:6" x14ac:dyDescent="0.35">
      <c r="A49" s="3" t="s">
        <v>50</v>
      </c>
      <c r="B49" s="1">
        <f>อบตพส!B49</f>
        <v>50</v>
      </c>
      <c r="C49" s="1">
        <f>ทตพส!B49</f>
        <v>33</v>
      </c>
      <c r="D49" s="1">
        <f>มฟรพ!B49</f>
        <v>9</v>
      </c>
      <c r="E49" s="1">
        <f t="shared" si="1"/>
        <v>92</v>
      </c>
    </row>
    <row r="50" spans="1:6" x14ac:dyDescent="0.35">
      <c r="A50" s="3" t="s">
        <v>51</v>
      </c>
      <c r="B50" s="1">
        <f>อบตพส!B50</f>
        <v>59</v>
      </c>
      <c r="C50" s="1">
        <f>ทตพส!B50</f>
        <v>43</v>
      </c>
      <c r="D50" s="1">
        <f>มฟรพ!B50</f>
        <v>8</v>
      </c>
      <c r="E50" s="1">
        <f t="shared" si="1"/>
        <v>110</v>
      </c>
    </row>
    <row r="51" spans="1:6" x14ac:dyDescent="0.35">
      <c r="A51" s="3" t="s">
        <v>52</v>
      </c>
      <c r="B51" s="1">
        <f>อบตพส!B51</f>
        <v>67</v>
      </c>
      <c r="C51" s="1">
        <f>ทตพส!B51</f>
        <v>26</v>
      </c>
      <c r="D51" s="1">
        <f>มฟรพ!B51</f>
        <v>12</v>
      </c>
      <c r="E51" s="1">
        <f t="shared" si="1"/>
        <v>105</v>
      </c>
    </row>
    <row r="52" spans="1:6" s="6" customFormat="1" x14ac:dyDescent="0.35">
      <c r="A52" s="5" t="s">
        <v>53</v>
      </c>
      <c r="B52" s="1">
        <f>อบตพส!B52</f>
        <v>55</v>
      </c>
      <c r="C52" s="1">
        <f>ทตพส!B52</f>
        <v>28</v>
      </c>
      <c r="D52" s="1">
        <f>มฟรพ!B52</f>
        <v>10</v>
      </c>
      <c r="E52" s="6">
        <f t="shared" si="1"/>
        <v>93</v>
      </c>
      <c r="F52" s="6">
        <f>SUM(E48:E52)</f>
        <v>491</v>
      </c>
    </row>
    <row r="53" spans="1:6" x14ac:dyDescent="0.35">
      <c r="A53" s="3" t="s">
        <v>54</v>
      </c>
      <c r="B53" s="1">
        <f>อบตพส!B53</f>
        <v>53</v>
      </c>
      <c r="C53" s="1">
        <f>ทตพส!B53</f>
        <v>40</v>
      </c>
      <c r="D53" s="1">
        <f>มฟรพ!B53</f>
        <v>10</v>
      </c>
      <c r="E53" s="1">
        <f t="shared" si="1"/>
        <v>103</v>
      </c>
    </row>
    <row r="54" spans="1:6" x14ac:dyDescent="0.35">
      <c r="A54" s="3" t="s">
        <v>55</v>
      </c>
      <c r="B54" s="1">
        <f>อบตพส!B54</f>
        <v>61</v>
      </c>
      <c r="C54" s="1">
        <f>ทตพส!B54</f>
        <v>31</v>
      </c>
      <c r="D54" s="1">
        <f>มฟรพ!B54</f>
        <v>15</v>
      </c>
      <c r="E54" s="1">
        <f t="shared" si="1"/>
        <v>107</v>
      </c>
    </row>
    <row r="55" spans="1:6" x14ac:dyDescent="0.35">
      <c r="A55" s="3" t="s">
        <v>56</v>
      </c>
      <c r="B55" s="1">
        <f>อบตพส!B55</f>
        <v>44</v>
      </c>
      <c r="C55" s="1">
        <f>ทตพส!B55</f>
        <v>31</v>
      </c>
      <c r="D55" s="1">
        <f>มฟรพ!B55</f>
        <v>13</v>
      </c>
      <c r="E55" s="1">
        <f t="shared" si="1"/>
        <v>88</v>
      </c>
    </row>
    <row r="56" spans="1:6" x14ac:dyDescent="0.35">
      <c r="A56" s="3" t="s">
        <v>57</v>
      </c>
      <c r="B56" s="1">
        <f>อบตพส!B56</f>
        <v>52</v>
      </c>
      <c r="C56" s="1">
        <f>ทตพส!B56</f>
        <v>36</v>
      </c>
      <c r="D56" s="1">
        <f>มฟรพ!B56</f>
        <v>11</v>
      </c>
      <c r="E56" s="1">
        <f t="shared" si="1"/>
        <v>99</v>
      </c>
    </row>
    <row r="57" spans="1:6" s="6" customFormat="1" x14ac:dyDescent="0.35">
      <c r="A57" s="5" t="s">
        <v>58</v>
      </c>
      <c r="B57" s="1">
        <f>อบตพส!B57</f>
        <v>40</v>
      </c>
      <c r="C57" s="1">
        <f>ทตพส!B57</f>
        <v>32</v>
      </c>
      <c r="D57" s="1">
        <f>มฟรพ!B57</f>
        <v>13</v>
      </c>
      <c r="E57" s="6">
        <f t="shared" si="1"/>
        <v>85</v>
      </c>
      <c r="F57" s="6">
        <f>SUM(E53:E57)</f>
        <v>482</v>
      </c>
    </row>
    <row r="58" spans="1:6" x14ac:dyDescent="0.35">
      <c r="A58" s="3" t="s">
        <v>59</v>
      </c>
      <c r="B58" s="1">
        <f>อบตพส!B58</f>
        <v>42</v>
      </c>
      <c r="C58" s="1">
        <f>ทตพส!B58</f>
        <v>31</v>
      </c>
      <c r="D58" s="1">
        <f>มฟรพ!B58</f>
        <v>10</v>
      </c>
      <c r="E58" s="1">
        <f t="shared" si="1"/>
        <v>83</v>
      </c>
    </row>
    <row r="59" spans="1:6" x14ac:dyDescent="0.35">
      <c r="A59" s="3" t="s">
        <v>60</v>
      </c>
      <c r="B59" s="1">
        <f>อบตพส!B59</f>
        <v>36</v>
      </c>
      <c r="C59" s="1">
        <f>ทตพส!B59</f>
        <v>30</v>
      </c>
      <c r="D59" s="1">
        <f>มฟรพ!B59</f>
        <v>15</v>
      </c>
      <c r="E59" s="1">
        <f t="shared" si="1"/>
        <v>81</v>
      </c>
    </row>
    <row r="60" spans="1:6" x14ac:dyDescent="0.35">
      <c r="A60" s="3" t="s">
        <v>61</v>
      </c>
      <c r="B60" s="1">
        <f>อบตพส!B60</f>
        <v>42</v>
      </c>
      <c r="C60" s="1">
        <f>ทตพส!B60</f>
        <v>36</v>
      </c>
      <c r="D60" s="1">
        <f>มฟรพ!B60</f>
        <v>10</v>
      </c>
      <c r="E60" s="1">
        <f t="shared" si="1"/>
        <v>88</v>
      </c>
    </row>
    <row r="61" spans="1:6" x14ac:dyDescent="0.35">
      <c r="A61" s="3" t="s">
        <v>62</v>
      </c>
      <c r="B61" s="1">
        <f>อบตพส!B61</f>
        <v>34</v>
      </c>
      <c r="C61" s="1">
        <f>ทตพส!B61</f>
        <v>28</v>
      </c>
      <c r="D61" s="1">
        <f>มฟรพ!B61</f>
        <v>11</v>
      </c>
      <c r="E61" s="1">
        <f t="shared" si="1"/>
        <v>73</v>
      </c>
    </row>
    <row r="62" spans="1:6" s="6" customFormat="1" x14ac:dyDescent="0.35">
      <c r="A62" s="5" t="s">
        <v>63</v>
      </c>
      <c r="B62" s="1">
        <f>อบตพส!B62</f>
        <v>37</v>
      </c>
      <c r="C62" s="1">
        <f>ทตพส!B62</f>
        <v>31</v>
      </c>
      <c r="D62" s="1">
        <f>มฟรพ!B62</f>
        <v>24</v>
      </c>
      <c r="E62" s="6">
        <f t="shared" si="1"/>
        <v>92</v>
      </c>
      <c r="F62" s="6">
        <f>SUM(E58:E62)</f>
        <v>417</v>
      </c>
    </row>
    <row r="63" spans="1:6" x14ac:dyDescent="0.35">
      <c r="A63" s="3" t="s">
        <v>64</v>
      </c>
      <c r="B63" s="1">
        <f>อบตพส!B63</f>
        <v>51</v>
      </c>
      <c r="C63" s="1">
        <f>ทตพส!B63</f>
        <v>25</v>
      </c>
      <c r="D63" s="1">
        <f>มฟรพ!B63</f>
        <v>13</v>
      </c>
      <c r="E63" s="1">
        <f t="shared" si="1"/>
        <v>89</v>
      </c>
    </row>
    <row r="64" spans="1:6" x14ac:dyDescent="0.35">
      <c r="A64" s="3" t="s">
        <v>65</v>
      </c>
      <c r="B64" s="1">
        <f>อบตพส!B64</f>
        <v>28</v>
      </c>
      <c r="C64" s="1">
        <f>ทตพส!B64</f>
        <v>28</v>
      </c>
      <c r="D64" s="1">
        <f>มฟรพ!B64</f>
        <v>5</v>
      </c>
      <c r="E64" s="1">
        <f t="shared" si="1"/>
        <v>61</v>
      </c>
    </row>
    <row r="65" spans="1:6" x14ac:dyDescent="0.35">
      <c r="A65" s="3" t="s">
        <v>66</v>
      </c>
      <c r="B65" s="1">
        <f>อบตพส!B65</f>
        <v>28</v>
      </c>
      <c r="C65" s="1">
        <f>ทตพส!B65</f>
        <v>23</v>
      </c>
      <c r="D65" s="1">
        <f>มฟรพ!B65</f>
        <v>7</v>
      </c>
      <c r="E65" s="1">
        <f t="shared" si="1"/>
        <v>58</v>
      </c>
    </row>
    <row r="66" spans="1:6" x14ac:dyDescent="0.35">
      <c r="A66" s="3" t="s">
        <v>67</v>
      </c>
      <c r="B66" s="1">
        <f>อบตพส!B66</f>
        <v>35</v>
      </c>
      <c r="C66" s="1">
        <f>ทตพส!B66</f>
        <v>26</v>
      </c>
      <c r="D66" s="1">
        <f>มฟรพ!B66</f>
        <v>9</v>
      </c>
      <c r="E66" s="1">
        <f t="shared" si="1"/>
        <v>70</v>
      </c>
    </row>
    <row r="67" spans="1:6" s="6" customFormat="1" x14ac:dyDescent="0.35">
      <c r="A67" s="5" t="s">
        <v>68</v>
      </c>
      <c r="B67" s="1">
        <f>อบตพส!B67</f>
        <v>30</v>
      </c>
      <c r="C67" s="1">
        <f>ทตพส!B67</f>
        <v>18</v>
      </c>
      <c r="D67" s="1">
        <f>มฟรพ!B67</f>
        <v>7</v>
      </c>
      <c r="E67" s="6">
        <f t="shared" ref="E67:E98" si="2">SUM(B67:D67)</f>
        <v>55</v>
      </c>
      <c r="F67" s="6">
        <f>SUM(E63:E67)</f>
        <v>333</v>
      </c>
    </row>
    <row r="68" spans="1:6" x14ac:dyDescent="0.35">
      <c r="A68" s="3" t="s">
        <v>69</v>
      </c>
      <c r="B68" s="1">
        <f>อบตพส!B68</f>
        <v>27</v>
      </c>
      <c r="C68" s="1">
        <f>ทตพส!B68</f>
        <v>18</v>
      </c>
      <c r="D68" s="1">
        <f>มฟรพ!B68</f>
        <v>5</v>
      </c>
      <c r="E68" s="1">
        <f t="shared" si="2"/>
        <v>50</v>
      </c>
    </row>
    <row r="69" spans="1:6" x14ac:dyDescent="0.35">
      <c r="A69" s="3" t="s">
        <v>70</v>
      </c>
      <c r="B69" s="1">
        <f>อบตพส!B69</f>
        <v>35</v>
      </c>
      <c r="C69" s="1">
        <f>ทตพส!B69</f>
        <v>23</v>
      </c>
      <c r="D69" s="1">
        <f>มฟรพ!B69</f>
        <v>4</v>
      </c>
      <c r="E69" s="1">
        <f t="shared" si="2"/>
        <v>62</v>
      </c>
    </row>
    <row r="70" spans="1:6" x14ac:dyDescent="0.35">
      <c r="A70" s="3" t="s">
        <v>71</v>
      </c>
      <c r="B70" s="1">
        <f>อบตพส!B70</f>
        <v>26</v>
      </c>
      <c r="C70" s="1">
        <f>ทตพส!B70</f>
        <v>25</v>
      </c>
      <c r="D70" s="1">
        <f>มฟรพ!B70</f>
        <v>4</v>
      </c>
      <c r="E70" s="1">
        <f t="shared" si="2"/>
        <v>55</v>
      </c>
    </row>
    <row r="71" spans="1:6" x14ac:dyDescent="0.35">
      <c r="A71" s="3" t="s">
        <v>72</v>
      </c>
      <c r="B71" s="1">
        <f>อบตพส!B71</f>
        <v>22</v>
      </c>
      <c r="C71" s="1">
        <f>ทตพส!B71</f>
        <v>23</v>
      </c>
      <c r="D71" s="1">
        <f>มฟรพ!B71</f>
        <v>5</v>
      </c>
      <c r="E71" s="1">
        <f t="shared" si="2"/>
        <v>50</v>
      </c>
    </row>
    <row r="72" spans="1:6" s="6" customFormat="1" x14ac:dyDescent="0.35">
      <c r="A72" s="5" t="s">
        <v>73</v>
      </c>
      <c r="B72" s="1">
        <f>อบตพส!B72</f>
        <v>18</v>
      </c>
      <c r="C72" s="1">
        <f>ทตพส!B72</f>
        <v>16</v>
      </c>
      <c r="D72" s="1">
        <f>มฟรพ!B72</f>
        <v>9</v>
      </c>
      <c r="E72" s="6">
        <f t="shared" si="2"/>
        <v>43</v>
      </c>
      <c r="F72" s="6">
        <f>SUM(E68:E72)</f>
        <v>260</v>
      </c>
    </row>
    <row r="73" spans="1:6" x14ac:dyDescent="0.35">
      <c r="A73" s="3" t="s">
        <v>74</v>
      </c>
      <c r="B73" s="1">
        <f>อบตพส!B73</f>
        <v>11</v>
      </c>
      <c r="C73" s="1">
        <f>ทตพส!B73</f>
        <v>19</v>
      </c>
      <c r="D73" s="1">
        <f>มฟรพ!B73</f>
        <v>3</v>
      </c>
      <c r="E73" s="1">
        <f t="shared" si="2"/>
        <v>33</v>
      </c>
    </row>
    <row r="74" spans="1:6" x14ac:dyDescent="0.35">
      <c r="A74" s="3" t="s">
        <v>75</v>
      </c>
      <c r="B74" s="1">
        <f>อบตพส!B74</f>
        <v>14</v>
      </c>
      <c r="C74" s="1">
        <f>ทตพส!B74</f>
        <v>22</v>
      </c>
      <c r="D74" s="1">
        <f>มฟรพ!B74</f>
        <v>5</v>
      </c>
      <c r="E74" s="1">
        <f t="shared" si="2"/>
        <v>41</v>
      </c>
    </row>
    <row r="75" spans="1:6" x14ac:dyDescent="0.35">
      <c r="A75" s="3" t="s">
        <v>76</v>
      </c>
      <c r="B75" s="1">
        <f>อบตพส!B75</f>
        <v>20</v>
      </c>
      <c r="C75" s="1">
        <f>ทตพส!B75</f>
        <v>16</v>
      </c>
      <c r="D75" s="1">
        <f>มฟรพ!B75</f>
        <v>0</v>
      </c>
      <c r="E75" s="1">
        <f t="shared" si="2"/>
        <v>36</v>
      </c>
    </row>
    <row r="76" spans="1:6" x14ac:dyDescent="0.35">
      <c r="A76" s="3" t="s">
        <v>77</v>
      </c>
      <c r="B76" s="1">
        <f>อบตพส!B76</f>
        <v>17</v>
      </c>
      <c r="C76" s="1">
        <f>ทตพส!B76</f>
        <v>13</v>
      </c>
      <c r="D76" s="1">
        <f>มฟรพ!B76</f>
        <v>3</v>
      </c>
      <c r="E76" s="1">
        <f t="shared" si="2"/>
        <v>33</v>
      </c>
    </row>
    <row r="77" spans="1:6" s="6" customFormat="1" x14ac:dyDescent="0.35">
      <c r="A77" s="5" t="s">
        <v>78</v>
      </c>
      <c r="B77" s="1">
        <f>อบตพส!B77</f>
        <v>10</v>
      </c>
      <c r="C77" s="1">
        <f>ทตพส!B77</f>
        <v>9</v>
      </c>
      <c r="D77" s="1">
        <f>มฟรพ!B77</f>
        <v>2</v>
      </c>
      <c r="E77" s="6">
        <f t="shared" si="2"/>
        <v>21</v>
      </c>
      <c r="F77" s="6">
        <f>SUM(E73:E77)</f>
        <v>164</v>
      </c>
    </row>
    <row r="78" spans="1:6" x14ac:dyDescent="0.35">
      <c r="A78" s="3" t="s">
        <v>79</v>
      </c>
      <c r="B78" s="1">
        <f>อบตพส!B78</f>
        <v>13</v>
      </c>
      <c r="C78" s="1">
        <f>ทตพส!B78</f>
        <v>10</v>
      </c>
      <c r="D78" s="1">
        <f>มฟรพ!B78</f>
        <v>4</v>
      </c>
      <c r="E78" s="1">
        <f t="shared" si="2"/>
        <v>27</v>
      </c>
    </row>
    <row r="79" spans="1:6" x14ac:dyDescent="0.35">
      <c r="A79" s="3" t="s">
        <v>80</v>
      </c>
      <c r="B79" s="1">
        <f>อบตพส!B79</f>
        <v>10</v>
      </c>
      <c r="C79" s="1">
        <f>ทตพส!B79</f>
        <v>13</v>
      </c>
      <c r="D79" s="1">
        <f>มฟรพ!B79</f>
        <v>2</v>
      </c>
      <c r="E79" s="1">
        <f t="shared" si="2"/>
        <v>25</v>
      </c>
    </row>
    <row r="80" spans="1:6" x14ac:dyDescent="0.35">
      <c r="A80" s="3" t="s">
        <v>81</v>
      </c>
      <c r="B80" s="1">
        <f>อบตพส!B80</f>
        <v>8</v>
      </c>
      <c r="C80" s="1">
        <f>ทตพส!B80</f>
        <v>14</v>
      </c>
      <c r="D80" s="1">
        <f>มฟรพ!B80</f>
        <v>1</v>
      </c>
      <c r="E80" s="1">
        <f t="shared" si="2"/>
        <v>23</v>
      </c>
    </row>
    <row r="81" spans="1:6" x14ac:dyDescent="0.35">
      <c r="A81" s="3" t="s">
        <v>82</v>
      </c>
      <c r="B81" s="1">
        <f>อบตพส!B81</f>
        <v>12</v>
      </c>
      <c r="C81" s="1">
        <f>ทตพส!B81</f>
        <v>11</v>
      </c>
      <c r="D81" s="1">
        <f>มฟรพ!B81</f>
        <v>1</v>
      </c>
      <c r="E81" s="1">
        <f t="shared" si="2"/>
        <v>24</v>
      </c>
    </row>
    <row r="82" spans="1:6" s="6" customFormat="1" x14ac:dyDescent="0.35">
      <c r="A82" s="5" t="s">
        <v>83</v>
      </c>
      <c r="B82" s="1">
        <f>อบตพส!B82</f>
        <v>10</v>
      </c>
      <c r="C82" s="1">
        <f>ทตพส!B82</f>
        <v>12</v>
      </c>
      <c r="D82" s="1">
        <f>มฟรพ!B82</f>
        <v>1</v>
      </c>
      <c r="E82" s="6">
        <f t="shared" si="2"/>
        <v>23</v>
      </c>
      <c r="F82" s="6">
        <f>SUM(E78:E82)</f>
        <v>122</v>
      </c>
    </row>
    <row r="83" spans="1:6" x14ac:dyDescent="0.35">
      <c r="A83" s="3" t="s">
        <v>84</v>
      </c>
      <c r="B83" s="1">
        <f>อบตพส!B83</f>
        <v>5</v>
      </c>
      <c r="C83" s="1">
        <f>ทตพส!B83</f>
        <v>10</v>
      </c>
      <c r="D83" s="1">
        <f>มฟรพ!B83</f>
        <v>1</v>
      </c>
      <c r="E83" s="1">
        <f t="shared" si="2"/>
        <v>16</v>
      </c>
    </row>
    <row r="84" spans="1:6" x14ac:dyDescent="0.35">
      <c r="A84" s="3" t="s">
        <v>85</v>
      </c>
      <c r="B84" s="1">
        <f>อบตพส!B84</f>
        <v>2</v>
      </c>
      <c r="C84" s="1">
        <f>ทตพส!B84</f>
        <v>9</v>
      </c>
      <c r="D84" s="1">
        <f>มฟรพ!B84</f>
        <v>1</v>
      </c>
      <c r="E84" s="1">
        <f t="shared" si="2"/>
        <v>12</v>
      </c>
    </row>
    <row r="85" spans="1:6" x14ac:dyDescent="0.35">
      <c r="A85" s="3" t="s">
        <v>86</v>
      </c>
      <c r="B85" s="1">
        <f>อบตพส!B85</f>
        <v>5</v>
      </c>
      <c r="C85" s="1">
        <f>ทตพส!B85</f>
        <v>6</v>
      </c>
      <c r="D85" s="1">
        <f>มฟรพ!B85</f>
        <v>1</v>
      </c>
      <c r="E85" s="1">
        <f t="shared" si="2"/>
        <v>12</v>
      </c>
    </row>
    <row r="86" spans="1:6" x14ac:dyDescent="0.35">
      <c r="A86" s="3" t="s">
        <v>87</v>
      </c>
      <c r="B86" s="1">
        <f>อบตพส!B86</f>
        <v>4</v>
      </c>
      <c r="C86" s="1">
        <f>ทตพส!B86</f>
        <v>5</v>
      </c>
      <c r="D86" s="1">
        <f>มฟรพ!B86</f>
        <v>2</v>
      </c>
      <c r="E86" s="1">
        <f t="shared" si="2"/>
        <v>11</v>
      </c>
    </row>
    <row r="87" spans="1:6" s="6" customFormat="1" x14ac:dyDescent="0.35">
      <c r="A87" s="5" t="s">
        <v>88</v>
      </c>
      <c r="B87" s="1">
        <f>อบตพส!B87</f>
        <v>3</v>
      </c>
      <c r="C87" s="1">
        <f>ทตพส!B87</f>
        <v>7</v>
      </c>
      <c r="D87" s="1">
        <f>มฟรพ!B87</f>
        <v>1</v>
      </c>
      <c r="E87" s="6">
        <f t="shared" si="2"/>
        <v>11</v>
      </c>
      <c r="F87" s="6">
        <f>SUM(E83:E87)</f>
        <v>62</v>
      </c>
    </row>
    <row r="88" spans="1:6" x14ac:dyDescent="0.35">
      <c r="A88" s="3" t="s">
        <v>89</v>
      </c>
      <c r="B88" s="1">
        <f>อบตพส!B88</f>
        <v>1</v>
      </c>
      <c r="C88" s="1">
        <f>ทตพส!B88</f>
        <v>6</v>
      </c>
      <c r="D88" s="1">
        <f>มฟรพ!B88</f>
        <v>0</v>
      </c>
      <c r="E88" s="1">
        <f t="shared" si="2"/>
        <v>7</v>
      </c>
    </row>
    <row r="89" spans="1:6" x14ac:dyDescent="0.35">
      <c r="A89" s="3" t="s">
        <v>90</v>
      </c>
      <c r="B89" s="1">
        <f>อบตพส!B89</f>
        <v>2</v>
      </c>
      <c r="C89" s="1">
        <f>ทตพส!B89</f>
        <v>5</v>
      </c>
      <c r="D89" s="1">
        <f>มฟรพ!B89</f>
        <v>0</v>
      </c>
      <c r="E89" s="1">
        <f t="shared" si="2"/>
        <v>7</v>
      </c>
    </row>
    <row r="90" spans="1:6" x14ac:dyDescent="0.35">
      <c r="A90" s="3" t="s">
        <v>91</v>
      </c>
      <c r="B90" s="1">
        <f>อบตพส!B90</f>
        <v>2</v>
      </c>
      <c r="C90" s="1">
        <f>ทตพส!B90</f>
        <v>2</v>
      </c>
      <c r="D90" s="1">
        <f>มฟรพ!B90</f>
        <v>2</v>
      </c>
      <c r="E90" s="1">
        <f t="shared" si="2"/>
        <v>6</v>
      </c>
    </row>
    <row r="91" spans="1:6" x14ac:dyDescent="0.35">
      <c r="A91" s="3" t="s">
        <v>92</v>
      </c>
      <c r="B91" s="1">
        <f>อบตพส!B91</f>
        <v>0</v>
      </c>
      <c r="C91" s="1">
        <f>ทตพส!B91</f>
        <v>1</v>
      </c>
      <c r="D91" s="1">
        <f>มฟรพ!B91</f>
        <v>1</v>
      </c>
      <c r="E91" s="1">
        <f t="shared" si="2"/>
        <v>2</v>
      </c>
    </row>
    <row r="92" spans="1:6" s="6" customFormat="1" x14ac:dyDescent="0.35">
      <c r="A92" s="5" t="s">
        <v>93</v>
      </c>
      <c r="B92" s="1">
        <f>อบตพส!B92</f>
        <v>3</v>
      </c>
      <c r="C92" s="1">
        <f>ทตพส!B92</f>
        <v>4</v>
      </c>
      <c r="D92" s="1">
        <f>มฟรพ!B92</f>
        <v>1</v>
      </c>
      <c r="E92" s="6">
        <f t="shared" si="2"/>
        <v>8</v>
      </c>
      <c r="F92" s="6">
        <f>SUM(E88:E92)</f>
        <v>30</v>
      </c>
    </row>
    <row r="93" spans="1:6" x14ac:dyDescent="0.35">
      <c r="A93" s="3" t="s">
        <v>94</v>
      </c>
      <c r="B93" s="1">
        <f>อบตพส!B93</f>
        <v>1</v>
      </c>
      <c r="C93" s="1">
        <f>ทตพส!B93</f>
        <v>0</v>
      </c>
      <c r="D93" s="1">
        <f>มฟรพ!B93</f>
        <v>0</v>
      </c>
      <c r="E93" s="1">
        <f t="shared" si="2"/>
        <v>1</v>
      </c>
    </row>
    <row r="94" spans="1:6" x14ac:dyDescent="0.35">
      <c r="A94" s="3" t="s">
        <v>95</v>
      </c>
      <c r="B94" s="1">
        <f>อบตพส!B94</f>
        <v>0</v>
      </c>
      <c r="C94" s="1">
        <f>ทตพส!B94</f>
        <v>1</v>
      </c>
      <c r="D94" s="1">
        <f>มฟรพ!B94</f>
        <v>0</v>
      </c>
      <c r="E94" s="1">
        <f t="shared" si="2"/>
        <v>1</v>
      </c>
    </row>
    <row r="95" spans="1:6" x14ac:dyDescent="0.35">
      <c r="A95" s="3" t="s">
        <v>96</v>
      </c>
      <c r="B95" s="1">
        <f>อบตพส!B95</f>
        <v>1</v>
      </c>
      <c r="C95" s="1">
        <f>ทตพส!B95</f>
        <v>0</v>
      </c>
      <c r="D95" s="1">
        <f>มฟรพ!B95</f>
        <v>0</v>
      </c>
      <c r="E95" s="1">
        <f t="shared" si="2"/>
        <v>1</v>
      </c>
    </row>
    <row r="96" spans="1:6" x14ac:dyDescent="0.35">
      <c r="A96" s="3" t="s">
        <v>97</v>
      </c>
      <c r="B96" s="1">
        <f>อบตพส!B96</f>
        <v>0</v>
      </c>
      <c r="C96" s="1">
        <f>ทตพส!B96</f>
        <v>0</v>
      </c>
      <c r="D96" s="1">
        <f>มฟรพ!B96</f>
        <v>0</v>
      </c>
      <c r="E96" s="1">
        <f t="shared" si="2"/>
        <v>0</v>
      </c>
    </row>
    <row r="97" spans="1:6" s="6" customFormat="1" x14ac:dyDescent="0.35">
      <c r="A97" s="5" t="s">
        <v>98</v>
      </c>
      <c r="B97" s="1">
        <f>อบตพส!B97</f>
        <v>0</v>
      </c>
      <c r="C97" s="1">
        <f>ทตพส!B97</f>
        <v>0</v>
      </c>
      <c r="D97" s="1">
        <f>มฟรพ!B97</f>
        <v>0</v>
      </c>
      <c r="E97" s="6">
        <f t="shared" si="2"/>
        <v>0</v>
      </c>
      <c r="F97" s="6">
        <f>SUM(E93:E97)</f>
        <v>3</v>
      </c>
    </row>
    <row r="98" spans="1:6" x14ac:dyDescent="0.35">
      <c r="A98" s="3" t="s">
        <v>99</v>
      </c>
      <c r="B98" s="1">
        <f>อบตพส!B98</f>
        <v>1</v>
      </c>
      <c r="C98" s="1">
        <f>ทตพส!B98</f>
        <v>1</v>
      </c>
      <c r="D98" s="1">
        <f>มฟรพ!B98</f>
        <v>0</v>
      </c>
      <c r="E98" s="1">
        <f t="shared" si="2"/>
        <v>2</v>
      </c>
    </row>
    <row r="99" spans="1:6" x14ac:dyDescent="0.35">
      <c r="A99" s="3" t="s">
        <v>100</v>
      </c>
      <c r="B99" s="1">
        <f>อบตพส!B99</f>
        <v>0</v>
      </c>
      <c r="C99" s="1">
        <f>ทตพส!B99</f>
        <v>0</v>
      </c>
      <c r="D99" s="1">
        <f>มฟรพ!B99</f>
        <v>0</v>
      </c>
      <c r="E99" s="1">
        <f t="shared" ref="E99:E105" si="3">SUM(B99:D99)</f>
        <v>0</v>
      </c>
    </row>
    <row r="100" spans="1:6" x14ac:dyDescent="0.35">
      <c r="A100" s="3" t="s">
        <v>101</v>
      </c>
      <c r="B100" s="1">
        <f>อบตพส!B100</f>
        <v>0</v>
      </c>
      <c r="C100" s="1">
        <f>ทตพส!B100</f>
        <v>0</v>
      </c>
      <c r="D100" s="1">
        <f>มฟรพ!B100</f>
        <v>0</v>
      </c>
      <c r="E100" s="1">
        <f t="shared" si="3"/>
        <v>0</v>
      </c>
    </row>
    <row r="101" spans="1:6" x14ac:dyDescent="0.35">
      <c r="A101" s="3" t="s">
        <v>102</v>
      </c>
      <c r="B101" s="1">
        <f>อบตพส!B101</f>
        <v>0</v>
      </c>
      <c r="C101" s="1">
        <f>ทตพส!B101</f>
        <v>0</v>
      </c>
      <c r="D101" s="1">
        <f>มฟรพ!B101</f>
        <v>0</v>
      </c>
      <c r="E101" s="1">
        <f t="shared" si="3"/>
        <v>0</v>
      </c>
    </row>
    <row r="102" spans="1:6" s="6" customFormat="1" x14ac:dyDescent="0.35">
      <c r="A102" s="5" t="s">
        <v>103</v>
      </c>
      <c r="B102" s="1">
        <f>อบตพส!B102</f>
        <v>0</v>
      </c>
      <c r="C102" s="1">
        <f>ทตพส!B102</f>
        <v>0</v>
      </c>
      <c r="D102" s="1">
        <f>มฟรพ!B102</f>
        <v>0</v>
      </c>
      <c r="E102" s="6">
        <f t="shared" si="3"/>
        <v>0</v>
      </c>
      <c r="F102" s="6">
        <f>SUM(E98:E102)</f>
        <v>2</v>
      </c>
    </row>
    <row r="103" spans="1:6" x14ac:dyDescent="0.35">
      <c r="A103" s="3" t="s">
        <v>104</v>
      </c>
      <c r="B103" s="1">
        <f>อบตพส!B103</f>
        <v>0</v>
      </c>
      <c r="C103" s="1">
        <f>ทตพส!B103</f>
        <v>0</v>
      </c>
      <c r="D103" s="1">
        <f>มฟรพ!B103</f>
        <v>0</v>
      </c>
      <c r="E103" s="1">
        <f t="shared" si="3"/>
        <v>0</v>
      </c>
    </row>
    <row r="104" spans="1:6" s="6" customFormat="1" x14ac:dyDescent="0.35">
      <c r="A104" s="6" t="s">
        <v>105</v>
      </c>
      <c r="B104" s="1">
        <f>อบตพส!B104</f>
        <v>0</v>
      </c>
      <c r="C104" s="1">
        <f>ทตพส!B104</f>
        <v>0</v>
      </c>
      <c r="D104" s="1">
        <f>มฟรพ!B104</f>
        <v>1</v>
      </c>
      <c r="E104" s="6">
        <f t="shared" si="3"/>
        <v>1</v>
      </c>
      <c r="F104" s="6">
        <f>SUM(E103:E104)</f>
        <v>1</v>
      </c>
    </row>
    <row r="105" spans="1:6" x14ac:dyDescent="0.35">
      <c r="B105" s="1">
        <f>SUM(B3:B104)</f>
        <v>2821</v>
      </c>
      <c r="C105" s="1">
        <f t="shared" ref="C105:D105" si="4">SUM(C3:C104)</f>
        <v>2054</v>
      </c>
      <c r="D105" s="1">
        <f t="shared" si="4"/>
        <v>623</v>
      </c>
      <c r="E105" s="1">
        <f t="shared" si="3"/>
        <v>5498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91" workbookViewId="0">
      <selection activeCell="F105" sqref="F105"/>
    </sheetView>
  </sheetViews>
  <sheetFormatPr defaultColWidth="9" defaultRowHeight="21" x14ac:dyDescent="0.35"/>
  <cols>
    <col min="1" max="1" width="11.875" style="1" customWidth="1"/>
    <col min="2" max="16384" width="9" style="1"/>
  </cols>
  <sheetData>
    <row r="1" spans="1:6" x14ac:dyDescent="0.35">
      <c r="A1" s="2" t="s">
        <v>0</v>
      </c>
      <c r="B1" s="2" t="s">
        <v>108</v>
      </c>
      <c r="C1" s="2" t="s">
        <v>109</v>
      </c>
      <c r="D1" s="2" t="s">
        <v>110</v>
      </c>
    </row>
    <row r="2" spans="1:6" x14ac:dyDescent="0.35">
      <c r="A2" s="2" t="s">
        <v>1</v>
      </c>
      <c r="B2" s="2" t="s">
        <v>3</v>
      </c>
      <c r="C2" s="2" t="s">
        <v>3</v>
      </c>
      <c r="D2" s="2" t="s">
        <v>3</v>
      </c>
      <c r="E2" s="2" t="s">
        <v>106</v>
      </c>
    </row>
    <row r="3" spans="1:6" x14ac:dyDescent="0.35">
      <c r="A3" s="1" t="s">
        <v>4</v>
      </c>
      <c r="B3" s="1">
        <f>อบตพส!C3</f>
        <v>17</v>
      </c>
      <c r="C3" s="1">
        <f>ทตพส!C3</f>
        <v>9</v>
      </c>
      <c r="D3" s="1">
        <f>มฟรพ!C3</f>
        <v>4</v>
      </c>
      <c r="E3" s="1">
        <f t="shared" ref="E3:E34" si="0">SUM(B3:D3)</f>
        <v>30</v>
      </c>
    </row>
    <row r="4" spans="1:6" x14ac:dyDescent="0.35">
      <c r="A4" s="3" t="s">
        <v>5</v>
      </c>
      <c r="B4" s="1">
        <f>อบตพส!C4</f>
        <v>27</v>
      </c>
      <c r="C4" s="1">
        <f>ทตพส!C4</f>
        <v>22</v>
      </c>
      <c r="D4" s="1">
        <f>มฟรพ!C4</f>
        <v>5</v>
      </c>
      <c r="E4" s="1">
        <f t="shared" si="0"/>
        <v>54</v>
      </c>
    </row>
    <row r="5" spans="1:6" x14ac:dyDescent="0.35">
      <c r="A5" s="3" t="s">
        <v>6</v>
      </c>
      <c r="B5" s="1">
        <f>อบตพส!C5</f>
        <v>30</v>
      </c>
      <c r="C5" s="1">
        <f>ทตพส!C5</f>
        <v>17</v>
      </c>
      <c r="D5" s="1">
        <f>มฟรพ!C5</f>
        <v>7</v>
      </c>
      <c r="E5" s="1">
        <f t="shared" si="0"/>
        <v>54</v>
      </c>
    </row>
    <row r="6" spans="1:6" x14ac:dyDescent="0.35">
      <c r="A6" s="3" t="s">
        <v>7</v>
      </c>
      <c r="B6" s="1">
        <f>อบตพส!C6</f>
        <v>25</v>
      </c>
      <c r="C6" s="1">
        <f>ทตพส!C6</f>
        <v>14</v>
      </c>
      <c r="D6" s="1">
        <f>มฟรพ!C6</f>
        <v>6</v>
      </c>
      <c r="E6" s="1">
        <f t="shared" si="0"/>
        <v>45</v>
      </c>
    </row>
    <row r="7" spans="1:6" s="6" customFormat="1" x14ac:dyDescent="0.35">
      <c r="A7" s="5" t="s">
        <v>8</v>
      </c>
      <c r="B7" s="1">
        <f>อบตพส!C7</f>
        <v>28</v>
      </c>
      <c r="C7" s="1">
        <f>ทตพส!C7</f>
        <v>19</v>
      </c>
      <c r="D7" s="1">
        <f>มฟรพ!C7</f>
        <v>10</v>
      </c>
      <c r="E7" s="6">
        <f t="shared" si="0"/>
        <v>57</v>
      </c>
      <c r="F7" s="6">
        <f>SUM(E3:E7)</f>
        <v>240</v>
      </c>
    </row>
    <row r="8" spans="1:6" x14ac:dyDescent="0.35">
      <c r="A8" s="3" t="s">
        <v>9</v>
      </c>
      <c r="B8" s="1">
        <f>อบตพส!C8</f>
        <v>22</v>
      </c>
      <c r="C8" s="1">
        <f>ทตพส!C8</f>
        <v>13</v>
      </c>
      <c r="D8" s="1">
        <f>มฟรพ!C8</f>
        <v>3</v>
      </c>
      <c r="E8" s="1">
        <f t="shared" si="0"/>
        <v>38</v>
      </c>
    </row>
    <row r="9" spans="1:6" x14ac:dyDescent="0.35">
      <c r="A9" s="3" t="s">
        <v>10</v>
      </c>
      <c r="B9" s="1">
        <f>อบตพส!C9</f>
        <v>29</v>
      </c>
      <c r="C9" s="1">
        <f>ทตพส!C9</f>
        <v>24</v>
      </c>
      <c r="D9" s="1">
        <f>มฟรพ!C9</f>
        <v>6</v>
      </c>
      <c r="E9" s="1">
        <f t="shared" si="0"/>
        <v>59</v>
      </c>
    </row>
    <row r="10" spans="1:6" x14ac:dyDescent="0.35">
      <c r="A10" s="3" t="s">
        <v>11</v>
      </c>
      <c r="B10" s="1">
        <f>อบตพส!C10</f>
        <v>26</v>
      </c>
      <c r="C10" s="1">
        <f>ทตพส!C10</f>
        <v>26</v>
      </c>
      <c r="D10" s="1">
        <f>มฟรพ!C10</f>
        <v>6</v>
      </c>
      <c r="E10" s="1">
        <f t="shared" si="0"/>
        <v>58</v>
      </c>
    </row>
    <row r="11" spans="1:6" x14ac:dyDescent="0.35">
      <c r="A11" s="3" t="s">
        <v>12</v>
      </c>
      <c r="B11" s="1">
        <f>อบตพส!C11</f>
        <v>24</v>
      </c>
      <c r="C11" s="1">
        <f>ทตพส!C11</f>
        <v>23</v>
      </c>
      <c r="D11" s="1">
        <f>มฟรพ!C11</f>
        <v>4</v>
      </c>
      <c r="E11" s="1">
        <f t="shared" si="0"/>
        <v>51</v>
      </c>
    </row>
    <row r="12" spans="1:6" s="6" customFormat="1" x14ac:dyDescent="0.35">
      <c r="A12" s="5" t="s">
        <v>13</v>
      </c>
      <c r="B12" s="1">
        <f>อบตพส!C12</f>
        <v>28</v>
      </c>
      <c r="C12" s="1">
        <f>ทตพส!C12</f>
        <v>19</v>
      </c>
      <c r="D12" s="1">
        <f>มฟรพ!C12</f>
        <v>11</v>
      </c>
      <c r="E12" s="6">
        <f t="shared" si="0"/>
        <v>58</v>
      </c>
      <c r="F12" s="6">
        <f>SUM(E8:E12)</f>
        <v>264</v>
      </c>
    </row>
    <row r="13" spans="1:6" x14ac:dyDescent="0.35">
      <c r="A13" s="3" t="s">
        <v>14</v>
      </c>
      <c r="B13" s="1">
        <f>อบตพส!C13</f>
        <v>29</v>
      </c>
      <c r="C13" s="1">
        <f>ทตพส!C13</f>
        <v>28</v>
      </c>
      <c r="D13" s="1">
        <f>มฟรพ!C13</f>
        <v>3</v>
      </c>
      <c r="E13" s="1">
        <f t="shared" si="0"/>
        <v>60</v>
      </c>
    </row>
    <row r="14" spans="1:6" x14ac:dyDescent="0.35">
      <c r="A14" s="3" t="s">
        <v>15</v>
      </c>
      <c r="B14" s="1">
        <f>อบตพส!C14</f>
        <v>31</v>
      </c>
      <c r="C14" s="1">
        <f>ทตพส!C14</f>
        <v>21</v>
      </c>
      <c r="D14" s="1">
        <f>มฟรพ!C14</f>
        <v>10</v>
      </c>
      <c r="E14" s="1">
        <f t="shared" si="0"/>
        <v>62</v>
      </c>
    </row>
    <row r="15" spans="1:6" x14ac:dyDescent="0.35">
      <c r="A15" s="3" t="s">
        <v>16</v>
      </c>
      <c r="B15" s="1">
        <f>อบตพส!C15</f>
        <v>32</v>
      </c>
      <c r="C15" s="1">
        <f>ทตพส!C15</f>
        <v>31</v>
      </c>
      <c r="D15" s="1">
        <f>มฟรพ!C15</f>
        <v>5</v>
      </c>
      <c r="E15" s="1">
        <f t="shared" si="0"/>
        <v>68</v>
      </c>
    </row>
    <row r="16" spans="1:6" x14ac:dyDescent="0.35">
      <c r="A16" s="3" t="s">
        <v>17</v>
      </c>
      <c r="B16" s="1">
        <f>อบตพส!C16</f>
        <v>32</v>
      </c>
      <c r="C16" s="1">
        <f>ทตพส!C16</f>
        <v>23</v>
      </c>
      <c r="D16" s="1">
        <f>มฟรพ!C16</f>
        <v>15</v>
      </c>
      <c r="E16" s="1">
        <f t="shared" si="0"/>
        <v>70</v>
      </c>
    </row>
    <row r="17" spans="1:6" s="6" customFormat="1" x14ac:dyDescent="0.35">
      <c r="A17" s="5" t="s">
        <v>18</v>
      </c>
      <c r="B17" s="1">
        <f>อบตพส!C17</f>
        <v>35</v>
      </c>
      <c r="C17" s="1">
        <f>ทตพส!C17</f>
        <v>25</v>
      </c>
      <c r="D17" s="1">
        <f>มฟรพ!C17</f>
        <v>6</v>
      </c>
      <c r="E17" s="6">
        <f t="shared" si="0"/>
        <v>66</v>
      </c>
      <c r="F17" s="6">
        <f>SUM(E13:E17)</f>
        <v>326</v>
      </c>
    </row>
    <row r="18" spans="1:6" x14ac:dyDescent="0.35">
      <c r="A18" s="3" t="s">
        <v>19</v>
      </c>
      <c r="B18" s="1">
        <f>อบตพส!C18</f>
        <v>33</v>
      </c>
      <c r="C18" s="1">
        <f>ทตพส!C18</f>
        <v>19</v>
      </c>
      <c r="D18" s="1">
        <f>มฟรพ!C18</f>
        <v>7</v>
      </c>
      <c r="E18" s="1">
        <f t="shared" si="0"/>
        <v>59</v>
      </c>
    </row>
    <row r="19" spans="1:6" x14ac:dyDescent="0.35">
      <c r="A19" s="3" t="s">
        <v>20</v>
      </c>
      <c r="B19" s="1">
        <f>อบตพส!C19</f>
        <v>33</v>
      </c>
      <c r="C19" s="1">
        <f>ทตพส!C19</f>
        <v>25</v>
      </c>
      <c r="D19" s="1">
        <f>มฟรพ!C19</f>
        <v>4</v>
      </c>
      <c r="E19" s="1">
        <f t="shared" si="0"/>
        <v>62</v>
      </c>
    </row>
    <row r="20" spans="1:6" x14ac:dyDescent="0.35">
      <c r="A20" s="3" t="s">
        <v>21</v>
      </c>
      <c r="B20" s="1">
        <f>อบตพส!C20</f>
        <v>35</v>
      </c>
      <c r="C20" s="1">
        <f>ทตพส!C20</f>
        <v>24</v>
      </c>
      <c r="D20" s="1">
        <f>มฟรพ!C20</f>
        <v>7</v>
      </c>
      <c r="E20" s="1">
        <f t="shared" si="0"/>
        <v>66</v>
      </c>
    </row>
    <row r="21" spans="1:6" x14ac:dyDescent="0.35">
      <c r="A21" s="3" t="s">
        <v>22</v>
      </c>
      <c r="B21" s="1">
        <f>อบตพส!C21</f>
        <v>39</v>
      </c>
      <c r="C21" s="1">
        <f>ทตพส!C21</f>
        <v>14</v>
      </c>
      <c r="D21" s="1">
        <f>มฟรพ!C21</f>
        <v>8</v>
      </c>
      <c r="E21" s="1">
        <f t="shared" si="0"/>
        <v>61</v>
      </c>
    </row>
    <row r="22" spans="1:6" s="6" customFormat="1" x14ac:dyDescent="0.35">
      <c r="A22" s="5" t="s">
        <v>23</v>
      </c>
      <c r="B22" s="1">
        <f>อบตพส!C22</f>
        <v>32</v>
      </c>
      <c r="C22" s="1">
        <f>ทตพส!C22</f>
        <v>18</v>
      </c>
      <c r="D22" s="1">
        <f>มฟรพ!C22</f>
        <v>11</v>
      </c>
      <c r="E22" s="6">
        <f t="shared" si="0"/>
        <v>61</v>
      </c>
      <c r="F22" s="6">
        <f>SUM(E18:E22)</f>
        <v>309</v>
      </c>
    </row>
    <row r="23" spans="1:6" x14ac:dyDescent="0.35">
      <c r="A23" s="3" t="s">
        <v>24</v>
      </c>
      <c r="B23" s="1">
        <f>อบตพส!C23</f>
        <v>36</v>
      </c>
      <c r="C23" s="1">
        <f>ทตพส!C23</f>
        <v>20</v>
      </c>
      <c r="D23" s="1">
        <f>มฟรพ!C23</f>
        <v>4</v>
      </c>
      <c r="E23" s="1">
        <f t="shared" si="0"/>
        <v>60</v>
      </c>
    </row>
    <row r="24" spans="1:6" x14ac:dyDescent="0.35">
      <c r="A24" s="3" t="s">
        <v>25</v>
      </c>
      <c r="B24" s="1">
        <f>อบตพส!C24</f>
        <v>41</v>
      </c>
      <c r="C24" s="1">
        <f>ทตพส!C24</f>
        <v>22</v>
      </c>
      <c r="D24" s="1">
        <f>มฟรพ!C24</f>
        <v>6</v>
      </c>
      <c r="E24" s="1">
        <f t="shared" si="0"/>
        <v>69</v>
      </c>
    </row>
    <row r="25" spans="1:6" x14ac:dyDescent="0.35">
      <c r="A25" s="3" t="s">
        <v>26</v>
      </c>
      <c r="B25" s="1">
        <f>อบตพส!C25</f>
        <v>44</v>
      </c>
      <c r="C25" s="1">
        <f>ทตพส!C25</f>
        <v>25</v>
      </c>
      <c r="D25" s="1">
        <f>มฟรพ!C25</f>
        <v>8</v>
      </c>
      <c r="E25" s="1">
        <f t="shared" si="0"/>
        <v>77</v>
      </c>
    </row>
    <row r="26" spans="1:6" x14ac:dyDescent="0.35">
      <c r="A26" s="3" t="s">
        <v>27</v>
      </c>
      <c r="B26" s="1">
        <f>อบตพส!C26</f>
        <v>40</v>
      </c>
      <c r="C26" s="1">
        <f>ทตพส!C26</f>
        <v>24</v>
      </c>
      <c r="D26" s="1">
        <f>มฟรพ!C26</f>
        <v>5</v>
      </c>
      <c r="E26" s="1">
        <f t="shared" si="0"/>
        <v>69</v>
      </c>
    </row>
    <row r="27" spans="1:6" s="6" customFormat="1" x14ac:dyDescent="0.35">
      <c r="A27" s="5" t="s">
        <v>28</v>
      </c>
      <c r="B27" s="1">
        <f>อบตพส!C27</f>
        <v>43</v>
      </c>
      <c r="C27" s="1">
        <f>ทตพส!C27</f>
        <v>36</v>
      </c>
      <c r="D27" s="1">
        <f>มฟรพ!C27</f>
        <v>15</v>
      </c>
      <c r="E27" s="6">
        <f t="shared" si="0"/>
        <v>94</v>
      </c>
      <c r="F27" s="6">
        <f>SUM(E23:E27)</f>
        <v>369</v>
      </c>
    </row>
    <row r="28" spans="1:6" x14ac:dyDescent="0.35">
      <c r="A28" s="3" t="s">
        <v>29</v>
      </c>
      <c r="B28" s="1">
        <f>อบตพส!C28</f>
        <v>43</v>
      </c>
      <c r="C28" s="1">
        <f>ทตพส!C28</f>
        <v>37</v>
      </c>
      <c r="D28" s="1">
        <f>มฟรพ!C28</f>
        <v>10</v>
      </c>
      <c r="E28" s="1">
        <f t="shared" si="0"/>
        <v>90</v>
      </c>
    </row>
    <row r="29" spans="1:6" x14ac:dyDescent="0.35">
      <c r="A29" s="3" t="s">
        <v>30</v>
      </c>
      <c r="B29" s="1">
        <f>อบตพส!C29</f>
        <v>44</v>
      </c>
      <c r="C29" s="1">
        <f>ทตพส!C29</f>
        <v>32</v>
      </c>
      <c r="D29" s="1">
        <f>มฟรพ!C29</f>
        <v>11</v>
      </c>
      <c r="E29" s="1">
        <f t="shared" si="0"/>
        <v>87</v>
      </c>
    </row>
    <row r="30" spans="1:6" x14ac:dyDescent="0.35">
      <c r="A30" s="3" t="s">
        <v>31</v>
      </c>
      <c r="B30" s="1">
        <f>อบตพส!C30</f>
        <v>53</v>
      </c>
      <c r="C30" s="1">
        <f>ทตพส!C30</f>
        <v>23</v>
      </c>
      <c r="D30" s="1">
        <f>มฟรพ!C30</f>
        <v>19</v>
      </c>
      <c r="E30" s="1">
        <f t="shared" si="0"/>
        <v>95</v>
      </c>
    </row>
    <row r="31" spans="1:6" x14ac:dyDescent="0.35">
      <c r="A31" s="3" t="s">
        <v>32</v>
      </c>
      <c r="B31" s="1">
        <f>อบตพส!C31</f>
        <v>46</v>
      </c>
      <c r="C31" s="1">
        <f>ทตพส!C31</f>
        <v>31</v>
      </c>
      <c r="D31" s="1">
        <f>มฟรพ!C31</f>
        <v>5</v>
      </c>
      <c r="E31" s="1">
        <f t="shared" si="0"/>
        <v>82</v>
      </c>
    </row>
    <row r="32" spans="1:6" s="6" customFormat="1" x14ac:dyDescent="0.35">
      <c r="A32" s="5" t="s">
        <v>33</v>
      </c>
      <c r="B32" s="1">
        <f>อบตพส!C32</f>
        <v>24</v>
      </c>
      <c r="C32" s="1">
        <f>ทตพส!C32</f>
        <v>22</v>
      </c>
      <c r="D32" s="1">
        <f>มฟรพ!C32</f>
        <v>11</v>
      </c>
      <c r="E32" s="6">
        <f t="shared" si="0"/>
        <v>57</v>
      </c>
      <c r="F32" s="6">
        <f>SUM(E28:E32)</f>
        <v>411</v>
      </c>
    </row>
    <row r="33" spans="1:6" x14ac:dyDescent="0.35">
      <c r="A33" s="3" t="s">
        <v>34</v>
      </c>
      <c r="B33" s="1">
        <f>อบตพส!C33</f>
        <v>31</v>
      </c>
      <c r="C33" s="1">
        <f>ทตพส!C33</f>
        <v>23</v>
      </c>
      <c r="D33" s="1">
        <f>มฟรพ!C33</f>
        <v>7</v>
      </c>
      <c r="E33" s="1">
        <f t="shared" si="0"/>
        <v>61</v>
      </c>
    </row>
    <row r="34" spans="1:6" x14ac:dyDescent="0.35">
      <c r="A34" s="3" t="s">
        <v>35</v>
      </c>
      <c r="B34" s="1">
        <f>อบตพส!C34</f>
        <v>40</v>
      </c>
      <c r="C34" s="1">
        <f>ทตพส!C34</f>
        <v>24</v>
      </c>
      <c r="D34" s="1">
        <f>มฟรพ!C34</f>
        <v>8</v>
      </c>
      <c r="E34" s="1">
        <f t="shared" si="0"/>
        <v>72</v>
      </c>
    </row>
    <row r="35" spans="1:6" x14ac:dyDescent="0.35">
      <c r="A35" s="3" t="s">
        <v>36</v>
      </c>
      <c r="B35" s="1">
        <f>อบตพส!C35</f>
        <v>39</v>
      </c>
      <c r="C35" s="1">
        <f>ทตพส!C35</f>
        <v>20</v>
      </c>
      <c r="D35" s="1">
        <f>มฟรพ!C35</f>
        <v>10</v>
      </c>
      <c r="E35" s="1">
        <f t="shared" ref="E35:E66" si="1">SUM(B35:D35)</f>
        <v>69</v>
      </c>
    </row>
    <row r="36" spans="1:6" x14ac:dyDescent="0.35">
      <c r="A36" s="3" t="s">
        <v>37</v>
      </c>
      <c r="B36" s="1">
        <f>อบตพส!C36</f>
        <v>38</v>
      </c>
      <c r="C36" s="1">
        <f>ทตพส!C36</f>
        <v>25</v>
      </c>
      <c r="D36" s="1">
        <f>มฟรพ!C36</f>
        <v>12</v>
      </c>
      <c r="E36" s="1">
        <f t="shared" si="1"/>
        <v>75</v>
      </c>
    </row>
    <row r="37" spans="1:6" s="6" customFormat="1" x14ac:dyDescent="0.35">
      <c r="A37" s="5" t="s">
        <v>38</v>
      </c>
      <c r="B37" s="1">
        <f>อบตพส!C37</f>
        <v>32</v>
      </c>
      <c r="C37" s="1">
        <f>ทตพส!C37</f>
        <v>33</v>
      </c>
      <c r="D37" s="1">
        <f>มฟรพ!C37</f>
        <v>11</v>
      </c>
      <c r="E37" s="6">
        <f t="shared" si="1"/>
        <v>76</v>
      </c>
      <c r="F37" s="6">
        <f>SUM(E33:E37)</f>
        <v>353</v>
      </c>
    </row>
    <row r="38" spans="1:6" x14ac:dyDescent="0.35">
      <c r="A38" s="3" t="s">
        <v>39</v>
      </c>
      <c r="B38" s="1">
        <f>อบตพส!C38</f>
        <v>28</v>
      </c>
      <c r="C38" s="1">
        <f>ทตพส!C38</f>
        <v>27</v>
      </c>
      <c r="D38" s="1">
        <f>มฟรพ!C38</f>
        <v>5</v>
      </c>
      <c r="E38" s="1">
        <f t="shared" si="1"/>
        <v>60</v>
      </c>
    </row>
    <row r="39" spans="1:6" x14ac:dyDescent="0.35">
      <c r="A39" s="3" t="s">
        <v>40</v>
      </c>
      <c r="B39" s="1">
        <f>อบตพส!C39</f>
        <v>40</v>
      </c>
      <c r="C39" s="1">
        <f>ทตพส!C39</f>
        <v>31</v>
      </c>
      <c r="D39" s="1">
        <f>มฟรพ!C39</f>
        <v>8</v>
      </c>
      <c r="E39" s="1">
        <f t="shared" si="1"/>
        <v>79</v>
      </c>
    </row>
    <row r="40" spans="1:6" x14ac:dyDescent="0.35">
      <c r="A40" s="3" t="s">
        <v>41</v>
      </c>
      <c r="B40" s="1">
        <f>อบตพส!C40</f>
        <v>41</v>
      </c>
      <c r="C40" s="1">
        <f>ทตพส!C40</f>
        <v>28</v>
      </c>
      <c r="D40" s="1">
        <f>มฟรพ!C40</f>
        <v>4</v>
      </c>
      <c r="E40" s="1">
        <f t="shared" si="1"/>
        <v>73</v>
      </c>
    </row>
    <row r="41" spans="1:6" x14ac:dyDescent="0.35">
      <c r="A41" s="3" t="s">
        <v>42</v>
      </c>
      <c r="B41" s="1">
        <f>อบตพส!C41</f>
        <v>39</v>
      </c>
      <c r="C41" s="1">
        <f>ทตพส!C41</f>
        <v>33</v>
      </c>
      <c r="D41" s="1">
        <f>มฟรพ!C41</f>
        <v>7</v>
      </c>
      <c r="E41" s="1">
        <f t="shared" si="1"/>
        <v>79</v>
      </c>
    </row>
    <row r="42" spans="1:6" s="6" customFormat="1" x14ac:dyDescent="0.35">
      <c r="A42" s="5" t="s">
        <v>43</v>
      </c>
      <c r="B42" s="1">
        <f>อบตพส!C42</f>
        <v>38</v>
      </c>
      <c r="C42" s="1">
        <f>ทตพส!C42</f>
        <v>25</v>
      </c>
      <c r="D42" s="1">
        <f>มฟรพ!C42</f>
        <v>11</v>
      </c>
      <c r="E42" s="6">
        <f t="shared" si="1"/>
        <v>74</v>
      </c>
      <c r="F42" s="6">
        <f>SUM(E38:E42)</f>
        <v>365</v>
      </c>
    </row>
    <row r="43" spans="1:6" x14ac:dyDescent="0.35">
      <c r="A43" s="3" t="s">
        <v>44</v>
      </c>
      <c r="B43" s="1">
        <f>อบตพส!C43</f>
        <v>40</v>
      </c>
      <c r="C43" s="1">
        <f>ทตพส!C43</f>
        <v>26</v>
      </c>
      <c r="D43" s="1">
        <f>มฟรพ!C43</f>
        <v>7</v>
      </c>
      <c r="E43" s="1">
        <f t="shared" si="1"/>
        <v>73</v>
      </c>
    </row>
    <row r="44" spans="1:6" x14ac:dyDescent="0.35">
      <c r="A44" s="3" t="s">
        <v>45</v>
      </c>
      <c r="B44" s="1">
        <f>อบตพส!C44</f>
        <v>45</v>
      </c>
      <c r="C44" s="1">
        <f>ทตพส!C44</f>
        <v>32</v>
      </c>
      <c r="D44" s="1">
        <f>มฟรพ!C44</f>
        <v>10</v>
      </c>
      <c r="E44" s="1">
        <f t="shared" si="1"/>
        <v>87</v>
      </c>
    </row>
    <row r="45" spans="1:6" x14ac:dyDescent="0.35">
      <c r="A45" s="3" t="s">
        <v>46</v>
      </c>
      <c r="B45" s="1">
        <f>อบตพส!C45</f>
        <v>48</v>
      </c>
      <c r="C45" s="1">
        <f>ทตพส!C45</f>
        <v>33</v>
      </c>
      <c r="D45" s="1">
        <f>มฟรพ!C45</f>
        <v>6</v>
      </c>
      <c r="E45" s="1">
        <f t="shared" si="1"/>
        <v>87</v>
      </c>
    </row>
    <row r="46" spans="1:6" x14ac:dyDescent="0.35">
      <c r="A46" s="3" t="s">
        <v>47</v>
      </c>
      <c r="B46" s="1">
        <f>อบตพส!C46</f>
        <v>41</v>
      </c>
      <c r="C46" s="1">
        <f>ทตพส!C46</f>
        <v>30</v>
      </c>
      <c r="D46" s="1">
        <f>มฟรพ!C46</f>
        <v>8</v>
      </c>
      <c r="E46" s="1">
        <f t="shared" si="1"/>
        <v>79</v>
      </c>
    </row>
    <row r="47" spans="1:6" s="6" customFormat="1" x14ac:dyDescent="0.35">
      <c r="A47" s="5" t="s">
        <v>48</v>
      </c>
      <c r="B47" s="1">
        <f>อบตพส!C47</f>
        <v>46</v>
      </c>
      <c r="C47" s="1">
        <f>ทตพส!C47</f>
        <v>33</v>
      </c>
      <c r="D47" s="1">
        <f>มฟรพ!C47</f>
        <v>10</v>
      </c>
      <c r="E47" s="6">
        <f t="shared" si="1"/>
        <v>89</v>
      </c>
      <c r="F47" s="6">
        <f>SUM(E43:E47)</f>
        <v>415</v>
      </c>
    </row>
    <row r="48" spans="1:6" x14ac:dyDescent="0.35">
      <c r="A48" s="3" t="s">
        <v>49</v>
      </c>
      <c r="B48" s="1">
        <f>อบตพส!C48</f>
        <v>55</v>
      </c>
      <c r="C48" s="1">
        <f>ทตพส!C48</f>
        <v>44</v>
      </c>
      <c r="D48" s="1">
        <f>มฟรพ!C48</f>
        <v>6</v>
      </c>
      <c r="E48" s="1">
        <f t="shared" si="1"/>
        <v>105</v>
      </c>
    </row>
    <row r="49" spans="1:6" x14ac:dyDescent="0.35">
      <c r="A49" s="3" t="s">
        <v>50</v>
      </c>
      <c r="B49" s="1">
        <f>อบตพส!C49</f>
        <v>58</v>
      </c>
      <c r="C49" s="1">
        <f>ทตพส!C49</f>
        <v>32</v>
      </c>
      <c r="D49" s="1">
        <f>มฟรพ!C49</f>
        <v>9</v>
      </c>
      <c r="E49" s="1">
        <f t="shared" si="1"/>
        <v>99</v>
      </c>
    </row>
    <row r="50" spans="1:6" x14ac:dyDescent="0.35">
      <c r="A50" s="3" t="s">
        <v>51</v>
      </c>
      <c r="B50" s="1">
        <f>อบตพส!C50</f>
        <v>56</v>
      </c>
      <c r="C50" s="1">
        <f>ทตพส!C50</f>
        <v>38</v>
      </c>
      <c r="D50" s="1">
        <f>มฟรพ!C50</f>
        <v>8</v>
      </c>
      <c r="E50" s="1">
        <f t="shared" si="1"/>
        <v>102</v>
      </c>
    </row>
    <row r="51" spans="1:6" x14ac:dyDescent="0.35">
      <c r="A51" s="3" t="s">
        <v>52</v>
      </c>
      <c r="B51" s="1">
        <f>อบตพส!C51</f>
        <v>63</v>
      </c>
      <c r="C51" s="1">
        <f>ทตพส!C51</f>
        <v>38</v>
      </c>
      <c r="D51" s="1">
        <f>มฟรพ!C51</f>
        <v>6</v>
      </c>
      <c r="E51" s="1">
        <f t="shared" si="1"/>
        <v>107</v>
      </c>
    </row>
    <row r="52" spans="1:6" s="6" customFormat="1" x14ac:dyDescent="0.35">
      <c r="A52" s="5" t="s">
        <v>53</v>
      </c>
      <c r="B52" s="1">
        <f>อบตพส!C52</f>
        <v>70</v>
      </c>
      <c r="C52" s="1">
        <f>ทตพส!C52</f>
        <v>35</v>
      </c>
      <c r="D52" s="1">
        <f>มฟรพ!C52</f>
        <v>14</v>
      </c>
      <c r="E52" s="6">
        <f t="shared" si="1"/>
        <v>119</v>
      </c>
      <c r="F52" s="6">
        <f>SUM(E48:E52)</f>
        <v>532</v>
      </c>
    </row>
    <row r="53" spans="1:6" x14ac:dyDescent="0.35">
      <c r="A53" s="3" t="s">
        <v>54</v>
      </c>
      <c r="B53" s="1">
        <f>อบตพส!C53</f>
        <v>54</v>
      </c>
      <c r="C53" s="1">
        <f>ทตพส!C53</f>
        <v>43</v>
      </c>
      <c r="D53" s="1">
        <f>มฟรพ!C53</f>
        <v>16</v>
      </c>
      <c r="E53" s="1">
        <f t="shared" si="1"/>
        <v>113</v>
      </c>
    </row>
    <row r="54" spans="1:6" x14ac:dyDescent="0.35">
      <c r="A54" s="3" t="s">
        <v>55</v>
      </c>
      <c r="B54" s="1">
        <f>อบตพส!C54</f>
        <v>46</v>
      </c>
      <c r="C54" s="1">
        <f>ทตพส!C54</f>
        <v>39</v>
      </c>
      <c r="D54" s="1">
        <f>มฟรพ!C54</f>
        <v>17</v>
      </c>
      <c r="E54" s="1">
        <f t="shared" si="1"/>
        <v>102</v>
      </c>
    </row>
    <row r="55" spans="1:6" x14ac:dyDescent="0.35">
      <c r="A55" s="3" t="s">
        <v>56</v>
      </c>
      <c r="B55" s="1">
        <f>อบตพส!C55</f>
        <v>59</v>
      </c>
      <c r="C55" s="1">
        <f>ทตพส!C55</f>
        <v>34</v>
      </c>
      <c r="D55" s="1">
        <f>มฟรพ!C55</f>
        <v>15</v>
      </c>
      <c r="E55" s="1">
        <f t="shared" si="1"/>
        <v>108</v>
      </c>
    </row>
    <row r="56" spans="1:6" x14ac:dyDescent="0.35">
      <c r="A56" s="3" t="s">
        <v>57</v>
      </c>
      <c r="B56" s="1">
        <f>อบตพส!C56</f>
        <v>60</v>
      </c>
      <c r="C56" s="1">
        <f>ทตพส!C56</f>
        <v>51</v>
      </c>
      <c r="D56" s="1">
        <f>มฟรพ!C56</f>
        <v>18</v>
      </c>
      <c r="E56" s="1">
        <f t="shared" si="1"/>
        <v>129</v>
      </c>
    </row>
    <row r="57" spans="1:6" s="6" customFormat="1" x14ac:dyDescent="0.35">
      <c r="A57" s="5" t="s">
        <v>58</v>
      </c>
      <c r="B57" s="1">
        <f>อบตพส!C57</f>
        <v>48</v>
      </c>
      <c r="C57" s="1">
        <f>ทตพส!C57</f>
        <v>41</v>
      </c>
      <c r="D57" s="1">
        <f>มฟรพ!C57</f>
        <v>18</v>
      </c>
      <c r="E57" s="6">
        <f t="shared" si="1"/>
        <v>107</v>
      </c>
      <c r="F57" s="6">
        <f>SUM(E53:E57)</f>
        <v>559</v>
      </c>
    </row>
    <row r="58" spans="1:6" x14ac:dyDescent="0.35">
      <c r="A58" s="3" t="s">
        <v>59</v>
      </c>
      <c r="B58" s="1">
        <f>อบตพส!C58</f>
        <v>49</v>
      </c>
      <c r="C58" s="1">
        <f>ทตพส!C58</f>
        <v>47</v>
      </c>
      <c r="D58" s="1">
        <f>มฟรพ!C58</f>
        <v>14</v>
      </c>
      <c r="E58" s="1">
        <f t="shared" si="1"/>
        <v>110</v>
      </c>
    </row>
    <row r="59" spans="1:6" x14ac:dyDescent="0.35">
      <c r="A59" s="3" t="s">
        <v>60</v>
      </c>
      <c r="B59" s="1">
        <f>อบตพส!C59</f>
        <v>42</v>
      </c>
      <c r="C59" s="1">
        <f>ทตพส!C59</f>
        <v>34</v>
      </c>
      <c r="D59" s="1">
        <f>มฟรพ!C59</f>
        <v>14</v>
      </c>
      <c r="E59" s="1">
        <f t="shared" si="1"/>
        <v>90</v>
      </c>
    </row>
    <row r="60" spans="1:6" x14ac:dyDescent="0.35">
      <c r="A60" s="3" t="s">
        <v>61</v>
      </c>
      <c r="B60" s="1">
        <f>อบตพส!C60</f>
        <v>42</v>
      </c>
      <c r="C60" s="1">
        <f>ทตพส!C60</f>
        <v>41</v>
      </c>
      <c r="D60" s="1">
        <f>มฟรพ!C60</f>
        <v>22</v>
      </c>
      <c r="E60" s="1">
        <f t="shared" si="1"/>
        <v>105</v>
      </c>
    </row>
    <row r="61" spans="1:6" x14ac:dyDescent="0.35">
      <c r="A61" s="3" t="s">
        <v>62</v>
      </c>
      <c r="B61" s="1">
        <f>อบตพส!C61</f>
        <v>44</v>
      </c>
      <c r="C61" s="1">
        <f>ทตพส!C61</f>
        <v>44</v>
      </c>
      <c r="D61" s="1">
        <f>มฟรพ!C61</f>
        <v>9</v>
      </c>
      <c r="E61" s="1">
        <f t="shared" si="1"/>
        <v>97</v>
      </c>
    </row>
    <row r="62" spans="1:6" s="6" customFormat="1" x14ac:dyDescent="0.35">
      <c r="A62" s="5" t="s">
        <v>63</v>
      </c>
      <c r="B62" s="1">
        <f>อบตพส!C62</f>
        <v>28</v>
      </c>
      <c r="C62" s="1">
        <f>ทตพส!C62</f>
        <v>36</v>
      </c>
      <c r="D62" s="1">
        <f>มฟรพ!C62</f>
        <v>18</v>
      </c>
      <c r="E62" s="6">
        <f t="shared" si="1"/>
        <v>82</v>
      </c>
      <c r="F62" s="6">
        <f>SUM(E58:E62)</f>
        <v>484</v>
      </c>
    </row>
    <row r="63" spans="1:6" x14ac:dyDescent="0.35">
      <c r="A63" s="3" t="s">
        <v>64</v>
      </c>
      <c r="B63" s="1">
        <f>อบตพส!C63</f>
        <v>37</v>
      </c>
      <c r="C63" s="1">
        <f>ทตพส!C63</f>
        <v>30</v>
      </c>
      <c r="D63" s="1">
        <f>มฟรพ!C63</f>
        <v>13</v>
      </c>
      <c r="E63" s="1">
        <f t="shared" si="1"/>
        <v>80</v>
      </c>
    </row>
    <row r="64" spans="1:6" x14ac:dyDescent="0.35">
      <c r="A64" s="3" t="s">
        <v>65</v>
      </c>
      <c r="B64" s="1">
        <f>อบตพส!C64</f>
        <v>31</v>
      </c>
      <c r="C64" s="1">
        <f>ทตพส!C64</f>
        <v>30</v>
      </c>
      <c r="D64" s="1">
        <f>มฟรพ!C64</f>
        <v>6</v>
      </c>
      <c r="E64" s="1">
        <f t="shared" si="1"/>
        <v>67</v>
      </c>
    </row>
    <row r="65" spans="1:6" x14ac:dyDescent="0.35">
      <c r="A65" s="3" t="s">
        <v>66</v>
      </c>
      <c r="B65" s="1">
        <f>อบตพส!C65</f>
        <v>39</v>
      </c>
      <c r="C65" s="1">
        <f>ทตพส!C65</f>
        <v>32</v>
      </c>
      <c r="D65" s="1">
        <f>มฟรพ!C65</f>
        <v>8</v>
      </c>
      <c r="E65" s="1">
        <f t="shared" si="1"/>
        <v>79</v>
      </c>
    </row>
    <row r="66" spans="1:6" x14ac:dyDescent="0.35">
      <c r="A66" s="3" t="s">
        <v>67</v>
      </c>
      <c r="B66" s="1">
        <f>อบตพส!C66</f>
        <v>38</v>
      </c>
      <c r="C66" s="1">
        <f>ทตพส!C66</f>
        <v>27</v>
      </c>
      <c r="D66" s="1">
        <f>มฟรพ!C66</f>
        <v>10</v>
      </c>
      <c r="E66" s="1">
        <f t="shared" si="1"/>
        <v>75</v>
      </c>
    </row>
    <row r="67" spans="1:6" s="6" customFormat="1" x14ac:dyDescent="0.35">
      <c r="A67" s="5" t="s">
        <v>68</v>
      </c>
      <c r="B67" s="1">
        <f>อบตพส!C67</f>
        <v>26</v>
      </c>
      <c r="C67" s="1">
        <f>ทตพส!C67</f>
        <v>20</v>
      </c>
      <c r="D67" s="1">
        <f>มฟรพ!C67</f>
        <v>7</v>
      </c>
      <c r="E67" s="6">
        <f t="shared" ref="E67:E98" si="2">SUM(B67:D67)</f>
        <v>53</v>
      </c>
      <c r="F67" s="6">
        <f>SUM(E63:E67)</f>
        <v>354</v>
      </c>
    </row>
    <row r="68" spans="1:6" x14ac:dyDescent="0.35">
      <c r="A68" s="3" t="s">
        <v>69</v>
      </c>
      <c r="B68" s="1">
        <f>อบตพส!C68</f>
        <v>26</v>
      </c>
      <c r="C68" s="1">
        <f>ทตพส!C68</f>
        <v>20</v>
      </c>
      <c r="D68" s="1">
        <f>มฟรพ!C68</f>
        <v>8</v>
      </c>
      <c r="E68" s="1">
        <f t="shared" si="2"/>
        <v>54</v>
      </c>
    </row>
    <row r="69" spans="1:6" x14ac:dyDescent="0.35">
      <c r="A69" s="3" t="s">
        <v>70</v>
      </c>
      <c r="B69" s="1">
        <f>อบตพส!C69</f>
        <v>43</v>
      </c>
      <c r="C69" s="1">
        <f>ทตพส!C69</f>
        <v>33</v>
      </c>
      <c r="D69" s="1">
        <f>มฟรพ!C69</f>
        <v>6</v>
      </c>
      <c r="E69" s="1">
        <f t="shared" si="2"/>
        <v>82</v>
      </c>
    </row>
    <row r="70" spans="1:6" x14ac:dyDescent="0.35">
      <c r="A70" s="3" t="s">
        <v>71</v>
      </c>
      <c r="B70" s="1">
        <f>อบตพส!C70</f>
        <v>24</v>
      </c>
      <c r="C70" s="1">
        <f>ทตพส!C70</f>
        <v>25</v>
      </c>
      <c r="D70" s="1">
        <f>มฟรพ!C70</f>
        <v>3</v>
      </c>
      <c r="E70" s="1">
        <f t="shared" si="2"/>
        <v>52</v>
      </c>
    </row>
    <row r="71" spans="1:6" x14ac:dyDescent="0.35">
      <c r="A71" s="3" t="s">
        <v>72</v>
      </c>
      <c r="B71" s="1">
        <f>อบตพส!C71</f>
        <v>25</v>
      </c>
      <c r="C71" s="1">
        <f>ทตพส!C71</f>
        <v>34</v>
      </c>
      <c r="D71" s="1">
        <f>มฟรพ!C71</f>
        <v>7</v>
      </c>
      <c r="E71" s="1">
        <f t="shared" si="2"/>
        <v>66</v>
      </c>
    </row>
    <row r="72" spans="1:6" s="6" customFormat="1" x14ac:dyDescent="0.35">
      <c r="A72" s="5" t="s">
        <v>73</v>
      </c>
      <c r="B72" s="1">
        <f>อบตพส!C72</f>
        <v>26</v>
      </c>
      <c r="C72" s="1">
        <f>ทตพส!C72</f>
        <v>20</v>
      </c>
      <c r="D72" s="1">
        <f>มฟรพ!C72</f>
        <v>7</v>
      </c>
      <c r="E72" s="6">
        <f t="shared" si="2"/>
        <v>53</v>
      </c>
      <c r="F72" s="6">
        <f>SUM(E68:E72)</f>
        <v>307</v>
      </c>
    </row>
    <row r="73" spans="1:6" x14ac:dyDescent="0.35">
      <c r="A73" s="3" t="s">
        <v>74</v>
      </c>
      <c r="B73" s="1">
        <f>อบตพส!C73</f>
        <v>17</v>
      </c>
      <c r="C73" s="1">
        <f>ทตพส!C73</f>
        <v>27</v>
      </c>
      <c r="D73" s="1">
        <f>มฟรพ!C73</f>
        <v>2</v>
      </c>
      <c r="E73" s="1">
        <f t="shared" si="2"/>
        <v>46</v>
      </c>
    </row>
    <row r="74" spans="1:6" x14ac:dyDescent="0.35">
      <c r="A74" s="3" t="s">
        <v>75</v>
      </c>
      <c r="B74" s="1">
        <f>อบตพส!C74</f>
        <v>23</v>
      </c>
      <c r="C74" s="1">
        <f>ทตพส!C74</f>
        <v>19</v>
      </c>
      <c r="D74" s="1">
        <f>มฟรพ!C74</f>
        <v>6</v>
      </c>
      <c r="E74" s="1">
        <f t="shared" si="2"/>
        <v>48</v>
      </c>
    </row>
    <row r="75" spans="1:6" x14ac:dyDescent="0.35">
      <c r="A75" s="3" t="s">
        <v>76</v>
      </c>
      <c r="B75" s="1">
        <f>อบตพส!C75</f>
        <v>12</v>
      </c>
      <c r="C75" s="1">
        <f>ทตพส!C75</f>
        <v>36</v>
      </c>
      <c r="D75" s="1">
        <f>มฟรพ!C75</f>
        <v>7</v>
      </c>
      <c r="E75" s="1">
        <f t="shared" si="2"/>
        <v>55</v>
      </c>
    </row>
    <row r="76" spans="1:6" x14ac:dyDescent="0.35">
      <c r="A76" s="3" t="s">
        <v>77</v>
      </c>
      <c r="B76" s="1">
        <f>อบตพส!C76</f>
        <v>15</v>
      </c>
      <c r="C76" s="1">
        <f>ทตพส!C76</f>
        <v>12</v>
      </c>
      <c r="D76" s="1">
        <f>มฟรพ!C76</f>
        <v>0</v>
      </c>
      <c r="E76" s="1">
        <f t="shared" si="2"/>
        <v>27</v>
      </c>
    </row>
    <row r="77" spans="1:6" s="6" customFormat="1" x14ac:dyDescent="0.35">
      <c r="A77" s="5" t="s">
        <v>78</v>
      </c>
      <c r="B77" s="1">
        <f>อบตพส!C77</f>
        <v>21</v>
      </c>
      <c r="C77" s="1">
        <f>ทตพส!C77</f>
        <v>21</v>
      </c>
      <c r="D77" s="1">
        <f>มฟรพ!C77</f>
        <v>2</v>
      </c>
      <c r="E77" s="6">
        <f t="shared" si="2"/>
        <v>44</v>
      </c>
      <c r="F77" s="6">
        <f>SUM(E73:E77)</f>
        <v>220</v>
      </c>
    </row>
    <row r="78" spans="1:6" x14ac:dyDescent="0.35">
      <c r="A78" s="3" t="s">
        <v>79</v>
      </c>
      <c r="B78" s="1">
        <f>อบตพส!C78</f>
        <v>24</v>
      </c>
      <c r="C78" s="1">
        <f>ทตพส!C78</f>
        <v>16</v>
      </c>
      <c r="D78" s="1">
        <f>มฟรพ!C78</f>
        <v>5</v>
      </c>
      <c r="E78" s="1">
        <f t="shared" si="2"/>
        <v>45</v>
      </c>
    </row>
    <row r="79" spans="1:6" x14ac:dyDescent="0.35">
      <c r="A79" s="3" t="s">
        <v>80</v>
      </c>
      <c r="B79" s="1">
        <f>อบตพส!C79</f>
        <v>9</v>
      </c>
      <c r="C79" s="1">
        <f>ทตพส!C79</f>
        <v>14</v>
      </c>
      <c r="D79" s="1">
        <f>มฟรพ!C79</f>
        <v>6</v>
      </c>
      <c r="E79" s="1">
        <f t="shared" si="2"/>
        <v>29</v>
      </c>
    </row>
    <row r="80" spans="1:6" x14ac:dyDescent="0.35">
      <c r="A80" s="3" t="s">
        <v>81</v>
      </c>
      <c r="B80" s="1">
        <f>อบตพส!C80</f>
        <v>13</v>
      </c>
      <c r="C80" s="1">
        <f>ทตพส!C80</f>
        <v>19</v>
      </c>
      <c r="D80" s="1">
        <f>มฟรพ!C80</f>
        <v>1</v>
      </c>
      <c r="E80" s="1">
        <f t="shared" si="2"/>
        <v>33</v>
      </c>
    </row>
    <row r="81" spans="1:6" x14ac:dyDescent="0.35">
      <c r="A81" s="3" t="s">
        <v>82</v>
      </c>
      <c r="B81" s="1">
        <f>อบตพส!C81</f>
        <v>11</v>
      </c>
      <c r="C81" s="1">
        <f>ทตพส!C81</f>
        <v>15</v>
      </c>
      <c r="D81" s="1">
        <f>มฟรพ!C81</f>
        <v>3</v>
      </c>
      <c r="E81" s="1">
        <f t="shared" si="2"/>
        <v>29</v>
      </c>
    </row>
    <row r="82" spans="1:6" s="6" customFormat="1" x14ac:dyDescent="0.35">
      <c r="A82" s="5" t="s">
        <v>83</v>
      </c>
      <c r="B82" s="1">
        <f>อบตพส!C82</f>
        <v>9</v>
      </c>
      <c r="C82" s="1">
        <f>ทตพส!C82</f>
        <v>14</v>
      </c>
      <c r="D82" s="1">
        <f>มฟรพ!C82</f>
        <v>3</v>
      </c>
      <c r="E82" s="6">
        <f t="shared" si="2"/>
        <v>26</v>
      </c>
      <c r="F82" s="6">
        <f>SUM(E78:E82)</f>
        <v>162</v>
      </c>
    </row>
    <row r="83" spans="1:6" x14ac:dyDescent="0.35">
      <c r="A83" s="3" t="s">
        <v>84</v>
      </c>
      <c r="B83" s="1">
        <f>อบตพส!C83</f>
        <v>9</v>
      </c>
      <c r="C83" s="1">
        <f>ทตพส!C83</f>
        <v>11</v>
      </c>
      <c r="D83" s="1">
        <f>มฟรพ!C83</f>
        <v>2</v>
      </c>
      <c r="E83" s="1">
        <f t="shared" si="2"/>
        <v>22</v>
      </c>
    </row>
    <row r="84" spans="1:6" x14ac:dyDescent="0.35">
      <c r="A84" s="3" t="s">
        <v>85</v>
      </c>
      <c r="B84" s="1">
        <f>อบตพส!C84</f>
        <v>7</v>
      </c>
      <c r="C84" s="1">
        <f>ทตพส!C84</f>
        <v>10</v>
      </c>
      <c r="D84" s="1">
        <f>มฟรพ!C84</f>
        <v>2</v>
      </c>
      <c r="E84" s="1">
        <f t="shared" si="2"/>
        <v>19</v>
      </c>
    </row>
    <row r="85" spans="1:6" x14ac:dyDescent="0.35">
      <c r="A85" s="3" t="s">
        <v>86</v>
      </c>
      <c r="B85" s="1">
        <f>อบตพส!C85</f>
        <v>6</v>
      </c>
      <c r="C85" s="1">
        <f>ทตพส!C85</f>
        <v>7</v>
      </c>
      <c r="D85" s="1">
        <f>มฟรพ!C85</f>
        <v>2</v>
      </c>
      <c r="E85" s="1">
        <f t="shared" si="2"/>
        <v>15</v>
      </c>
    </row>
    <row r="86" spans="1:6" x14ac:dyDescent="0.35">
      <c r="A86" s="3" t="s">
        <v>87</v>
      </c>
      <c r="B86" s="1">
        <f>อบตพส!C86</f>
        <v>5</v>
      </c>
      <c r="C86" s="1">
        <f>ทตพส!C86</f>
        <v>7</v>
      </c>
      <c r="D86" s="1">
        <f>มฟรพ!C86</f>
        <v>4</v>
      </c>
      <c r="E86" s="1">
        <f t="shared" si="2"/>
        <v>16</v>
      </c>
    </row>
    <row r="87" spans="1:6" s="6" customFormat="1" x14ac:dyDescent="0.35">
      <c r="A87" s="5" t="s">
        <v>88</v>
      </c>
      <c r="B87" s="1">
        <f>อบตพส!C87</f>
        <v>9</v>
      </c>
      <c r="C87" s="1">
        <f>ทตพส!C87</f>
        <v>7</v>
      </c>
      <c r="D87" s="1">
        <f>มฟรพ!C87</f>
        <v>3</v>
      </c>
      <c r="E87" s="6">
        <f t="shared" si="2"/>
        <v>19</v>
      </c>
      <c r="F87" s="6">
        <f>SUM(E83:E87)</f>
        <v>91</v>
      </c>
    </row>
    <row r="88" spans="1:6" x14ac:dyDescent="0.35">
      <c r="A88" s="3" t="s">
        <v>89</v>
      </c>
      <c r="B88" s="1">
        <f>อบตพส!C88</f>
        <v>10</v>
      </c>
      <c r="C88" s="1">
        <f>ทตพส!C88</f>
        <v>7</v>
      </c>
      <c r="D88" s="1">
        <f>มฟรพ!C88</f>
        <v>2</v>
      </c>
      <c r="E88" s="1">
        <f t="shared" si="2"/>
        <v>19</v>
      </c>
    </row>
    <row r="89" spans="1:6" x14ac:dyDescent="0.35">
      <c r="A89" s="3" t="s">
        <v>90</v>
      </c>
      <c r="B89" s="1">
        <f>อบตพส!C89</f>
        <v>2</v>
      </c>
      <c r="C89" s="1">
        <f>ทตพส!C89</f>
        <v>5</v>
      </c>
      <c r="D89" s="1">
        <f>มฟรพ!C89</f>
        <v>1</v>
      </c>
      <c r="E89" s="1">
        <f t="shared" si="2"/>
        <v>8</v>
      </c>
    </row>
    <row r="90" spans="1:6" x14ac:dyDescent="0.35">
      <c r="A90" s="3" t="s">
        <v>91</v>
      </c>
      <c r="B90" s="1">
        <f>อบตพส!C90</f>
        <v>4</v>
      </c>
      <c r="C90" s="1">
        <f>ทตพส!C90</f>
        <v>4</v>
      </c>
      <c r="D90" s="1">
        <f>มฟรพ!C90</f>
        <v>1</v>
      </c>
      <c r="E90" s="1">
        <f t="shared" si="2"/>
        <v>9</v>
      </c>
    </row>
    <row r="91" spans="1:6" x14ac:dyDescent="0.35">
      <c r="A91" s="3" t="s">
        <v>92</v>
      </c>
      <c r="B91" s="1">
        <f>อบตพส!C91</f>
        <v>4</v>
      </c>
      <c r="C91" s="1">
        <f>ทตพส!C91</f>
        <v>6</v>
      </c>
      <c r="D91" s="1">
        <f>มฟรพ!C91</f>
        <v>1</v>
      </c>
      <c r="E91" s="1">
        <f t="shared" si="2"/>
        <v>11</v>
      </c>
    </row>
    <row r="92" spans="1:6" s="6" customFormat="1" x14ac:dyDescent="0.35">
      <c r="A92" s="5" t="s">
        <v>93</v>
      </c>
      <c r="B92" s="1">
        <f>อบตพส!C92</f>
        <v>1</v>
      </c>
      <c r="C92" s="1">
        <f>ทตพส!C92</f>
        <v>1</v>
      </c>
      <c r="D92" s="1">
        <f>มฟรพ!C92</f>
        <v>1</v>
      </c>
      <c r="E92" s="6">
        <f t="shared" si="2"/>
        <v>3</v>
      </c>
      <c r="F92" s="6">
        <f>SUM(E88:E92)</f>
        <v>50</v>
      </c>
    </row>
    <row r="93" spans="1:6" x14ac:dyDescent="0.35">
      <c r="A93" s="3" t="s">
        <v>94</v>
      </c>
      <c r="B93" s="1">
        <f>อบตพส!C93</f>
        <v>1</v>
      </c>
      <c r="C93" s="1">
        <f>ทตพส!C93</f>
        <v>1</v>
      </c>
      <c r="D93" s="1">
        <f>มฟรพ!C93</f>
        <v>0</v>
      </c>
      <c r="E93" s="1">
        <f t="shared" si="2"/>
        <v>2</v>
      </c>
    </row>
    <row r="94" spans="1:6" x14ac:dyDescent="0.35">
      <c r="A94" s="3" t="s">
        <v>95</v>
      </c>
      <c r="B94" s="1">
        <f>อบตพส!C94</f>
        <v>1</v>
      </c>
      <c r="C94" s="1">
        <f>ทตพส!C94</f>
        <v>2</v>
      </c>
      <c r="D94" s="1">
        <f>มฟรพ!C94</f>
        <v>0</v>
      </c>
      <c r="E94" s="1">
        <f t="shared" si="2"/>
        <v>3</v>
      </c>
    </row>
    <row r="95" spans="1:6" x14ac:dyDescent="0.35">
      <c r="A95" s="3" t="s">
        <v>96</v>
      </c>
      <c r="B95" s="1">
        <f>อบตพส!C95</f>
        <v>2</v>
      </c>
      <c r="C95" s="1">
        <f>ทตพส!C95</f>
        <v>1</v>
      </c>
      <c r="D95" s="1">
        <f>มฟรพ!C95</f>
        <v>1</v>
      </c>
      <c r="E95" s="1">
        <f t="shared" si="2"/>
        <v>4</v>
      </c>
    </row>
    <row r="96" spans="1:6" x14ac:dyDescent="0.35">
      <c r="A96" s="3" t="s">
        <v>97</v>
      </c>
      <c r="B96" s="1">
        <f>อบตพส!C96</f>
        <v>0</v>
      </c>
      <c r="C96" s="1">
        <f>ทตพส!C96</f>
        <v>3</v>
      </c>
      <c r="D96" s="1">
        <f>มฟรพ!C96</f>
        <v>0</v>
      </c>
      <c r="E96" s="1">
        <f t="shared" si="2"/>
        <v>3</v>
      </c>
    </row>
    <row r="97" spans="1:6" s="6" customFormat="1" x14ac:dyDescent="0.35">
      <c r="A97" s="5" t="s">
        <v>98</v>
      </c>
      <c r="B97" s="1">
        <f>อบตพส!C97</f>
        <v>0</v>
      </c>
      <c r="C97" s="1">
        <f>ทตพส!C97</f>
        <v>0</v>
      </c>
      <c r="D97" s="1">
        <f>มฟรพ!C97</f>
        <v>0</v>
      </c>
      <c r="E97" s="6">
        <f t="shared" si="2"/>
        <v>0</v>
      </c>
      <c r="F97" s="6">
        <f>SUM(E93:E97)</f>
        <v>12</v>
      </c>
    </row>
    <row r="98" spans="1:6" x14ac:dyDescent="0.35">
      <c r="A98" s="3" t="s">
        <v>99</v>
      </c>
      <c r="B98" s="1">
        <f>อบตพส!C98</f>
        <v>0</v>
      </c>
      <c r="C98" s="1">
        <f>ทตพส!C98</f>
        <v>2</v>
      </c>
      <c r="D98" s="1">
        <f>มฟรพ!C98</f>
        <v>0</v>
      </c>
      <c r="E98" s="1">
        <f t="shared" si="2"/>
        <v>2</v>
      </c>
    </row>
    <row r="99" spans="1:6" x14ac:dyDescent="0.35">
      <c r="A99" s="3" t="s">
        <v>100</v>
      </c>
      <c r="B99" s="1">
        <f>อบตพส!C99</f>
        <v>0</v>
      </c>
      <c r="C99" s="1">
        <f>ทตพส!C99</f>
        <v>0</v>
      </c>
      <c r="D99" s="1">
        <f>มฟรพ!C99</f>
        <v>0</v>
      </c>
      <c r="E99" s="1">
        <f t="shared" ref="E99:E105" si="3">SUM(B99:D99)</f>
        <v>0</v>
      </c>
    </row>
    <row r="100" spans="1:6" x14ac:dyDescent="0.35">
      <c r="A100" s="3" t="s">
        <v>101</v>
      </c>
      <c r="B100" s="1">
        <f>อบตพส!C100</f>
        <v>1</v>
      </c>
      <c r="C100" s="1">
        <f>ทตพส!C100</f>
        <v>0</v>
      </c>
      <c r="D100" s="1">
        <f>มฟรพ!C100</f>
        <v>0</v>
      </c>
      <c r="E100" s="1">
        <f t="shared" si="3"/>
        <v>1</v>
      </c>
    </row>
    <row r="101" spans="1:6" x14ac:dyDescent="0.35">
      <c r="A101" s="3" t="s">
        <v>102</v>
      </c>
      <c r="B101" s="1">
        <f>อบตพส!C101</f>
        <v>0</v>
      </c>
      <c r="C101" s="1">
        <f>ทตพส!C101</f>
        <v>0</v>
      </c>
      <c r="D101" s="1">
        <f>มฟรพ!C101</f>
        <v>0</v>
      </c>
      <c r="E101" s="1">
        <f t="shared" si="3"/>
        <v>0</v>
      </c>
    </row>
    <row r="102" spans="1:6" s="6" customFormat="1" x14ac:dyDescent="0.35">
      <c r="A102" s="5" t="s">
        <v>103</v>
      </c>
      <c r="B102" s="1">
        <f>อบตพส!C102</f>
        <v>0</v>
      </c>
      <c r="C102" s="1">
        <f>ทตพส!C102</f>
        <v>0</v>
      </c>
      <c r="D102" s="1">
        <f>มฟรพ!C102</f>
        <v>0</v>
      </c>
      <c r="E102" s="6">
        <f t="shared" si="3"/>
        <v>0</v>
      </c>
      <c r="F102" s="6">
        <f>SUM(E98:E102)</f>
        <v>3</v>
      </c>
    </row>
    <row r="103" spans="1:6" x14ac:dyDescent="0.35">
      <c r="A103" s="3" t="s">
        <v>104</v>
      </c>
      <c r="B103" s="1">
        <f>อบตพส!C103</f>
        <v>0</v>
      </c>
      <c r="C103" s="1">
        <f>ทตพส!C103</f>
        <v>0</v>
      </c>
      <c r="D103" s="1">
        <f>มฟรพ!C103</f>
        <v>0</v>
      </c>
      <c r="E103" s="1">
        <f t="shared" si="3"/>
        <v>0</v>
      </c>
    </row>
    <row r="104" spans="1:6" s="6" customFormat="1" x14ac:dyDescent="0.35">
      <c r="A104" s="6" t="s">
        <v>105</v>
      </c>
      <c r="B104" s="1">
        <f>อบตพส!C104</f>
        <v>0</v>
      </c>
      <c r="C104" s="1">
        <f>ทตพส!C104</f>
        <v>2</v>
      </c>
      <c r="D104" s="1">
        <f>มฟรพ!C104</f>
        <v>1</v>
      </c>
      <c r="E104" s="6">
        <f t="shared" si="3"/>
        <v>3</v>
      </c>
      <c r="F104" s="6">
        <f>SUM(E103:E104)</f>
        <v>3</v>
      </c>
    </row>
    <row r="105" spans="1:6" x14ac:dyDescent="0.35">
      <c r="B105" s="4">
        <f>SUM(B3:B104)</f>
        <v>2892</v>
      </c>
      <c r="C105" s="4">
        <f t="shared" ref="C105:D105" si="4">SUM(C3:C104)</f>
        <v>2246</v>
      </c>
      <c r="D105" s="4">
        <f t="shared" si="4"/>
        <v>691</v>
      </c>
      <c r="E105" s="4">
        <f t="shared" si="3"/>
        <v>5829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D1" workbookViewId="0">
      <selection activeCell="R12" sqref="R12"/>
    </sheetView>
  </sheetViews>
  <sheetFormatPr defaultRowHeight="21" x14ac:dyDescent="0.35"/>
  <cols>
    <col min="1" max="1" width="9" style="1"/>
    <col min="2" max="3" width="9.375" style="1" bestFit="1" customWidth="1"/>
    <col min="4" max="5" width="9.125" style="1" bestFit="1" customWidth="1"/>
  </cols>
  <sheetData>
    <row r="1" spans="1:5" x14ac:dyDescent="0.35">
      <c r="A1" s="1" t="s">
        <v>111</v>
      </c>
      <c r="B1" s="1" t="s">
        <v>2</v>
      </c>
      <c r="C1" s="1" t="s">
        <v>3</v>
      </c>
      <c r="D1" s="1" t="s">
        <v>106</v>
      </c>
    </row>
    <row r="2" spans="1:5" x14ac:dyDescent="0.35">
      <c r="A2" s="1" t="s">
        <v>112</v>
      </c>
      <c r="B2" s="7">
        <f>รวมชาย!F7</f>
        <v>227</v>
      </c>
      <c r="C2" s="7">
        <f>รวมหญิง!F7</f>
        <v>240</v>
      </c>
      <c r="D2" s="1">
        <f>SUM(B2:C2)</f>
        <v>467</v>
      </c>
      <c r="E2" s="1">
        <f>-B2</f>
        <v>-227</v>
      </c>
    </row>
    <row r="3" spans="1:5" x14ac:dyDescent="0.35">
      <c r="A3" s="13" t="s">
        <v>113</v>
      </c>
      <c r="B3" s="7">
        <f>รวมชาย!F12</f>
        <v>288</v>
      </c>
      <c r="C3" s="7">
        <f>รวมหญิง!F12</f>
        <v>264</v>
      </c>
      <c r="D3" s="1">
        <f t="shared" ref="D3:D22" si="0">SUM(B3:C3)</f>
        <v>552</v>
      </c>
      <c r="E3" s="1">
        <f t="shared" ref="E3:E22" si="1">-B3</f>
        <v>-288</v>
      </c>
    </row>
    <row r="4" spans="1:5" x14ac:dyDescent="0.35">
      <c r="A4" s="13" t="s">
        <v>114</v>
      </c>
      <c r="B4" s="7">
        <f>รวมชาย!F17</f>
        <v>299</v>
      </c>
      <c r="C4" s="7">
        <f>รวมหญิง!F17</f>
        <v>326</v>
      </c>
      <c r="D4" s="1">
        <f t="shared" si="0"/>
        <v>625</v>
      </c>
      <c r="E4" s="1">
        <f t="shared" si="1"/>
        <v>-299</v>
      </c>
    </row>
    <row r="5" spans="1:5" x14ac:dyDescent="0.35">
      <c r="A5" s="1" t="s">
        <v>115</v>
      </c>
      <c r="B5" s="7">
        <f>รวมชาย!F22</f>
        <v>337</v>
      </c>
      <c r="C5" s="7">
        <f>รวมหญิง!F22</f>
        <v>309</v>
      </c>
      <c r="D5" s="1">
        <f t="shared" si="0"/>
        <v>646</v>
      </c>
      <c r="E5" s="1">
        <f t="shared" si="1"/>
        <v>-337</v>
      </c>
    </row>
    <row r="6" spans="1:5" x14ac:dyDescent="0.35">
      <c r="A6" s="1" t="s">
        <v>116</v>
      </c>
      <c r="B6" s="7">
        <f>รวมชาย!F27</f>
        <v>383</v>
      </c>
      <c r="C6" s="7">
        <f>รวมหญิง!F27</f>
        <v>369</v>
      </c>
      <c r="D6" s="1">
        <f t="shared" si="0"/>
        <v>752</v>
      </c>
      <c r="E6" s="1">
        <f t="shared" si="1"/>
        <v>-383</v>
      </c>
    </row>
    <row r="7" spans="1:5" x14ac:dyDescent="0.35">
      <c r="A7" s="1" t="s">
        <v>117</v>
      </c>
      <c r="B7" s="7">
        <f>รวมชาย!F32</f>
        <v>416</v>
      </c>
      <c r="C7" s="7">
        <f>รวมหญิง!F32</f>
        <v>411</v>
      </c>
      <c r="D7" s="1">
        <f t="shared" si="0"/>
        <v>827</v>
      </c>
      <c r="E7" s="1">
        <f t="shared" si="1"/>
        <v>-416</v>
      </c>
    </row>
    <row r="8" spans="1:5" x14ac:dyDescent="0.35">
      <c r="A8" s="1" t="s">
        <v>118</v>
      </c>
      <c r="B8" s="7">
        <f>รวมชาย!F37</f>
        <v>374</v>
      </c>
      <c r="C8" s="7">
        <f>รวมหญิง!F37</f>
        <v>353</v>
      </c>
      <c r="D8" s="1">
        <f t="shared" si="0"/>
        <v>727</v>
      </c>
      <c r="E8" s="1">
        <f t="shared" si="1"/>
        <v>-374</v>
      </c>
    </row>
    <row r="9" spans="1:5" x14ac:dyDescent="0.35">
      <c r="A9" s="1" t="s">
        <v>119</v>
      </c>
      <c r="B9" s="7">
        <f>รวมชาย!F42</f>
        <v>362</v>
      </c>
      <c r="C9" s="7">
        <f>รวมหญิง!F42</f>
        <v>365</v>
      </c>
      <c r="D9" s="1">
        <f t="shared" si="0"/>
        <v>727</v>
      </c>
      <c r="E9" s="1">
        <f t="shared" si="1"/>
        <v>-362</v>
      </c>
    </row>
    <row r="10" spans="1:5" x14ac:dyDescent="0.35">
      <c r="A10" s="1" t="s">
        <v>120</v>
      </c>
      <c r="B10" s="7">
        <f>รวมชาย!F47</f>
        <v>445</v>
      </c>
      <c r="C10" s="7">
        <f>รวมหญิง!F47</f>
        <v>415</v>
      </c>
      <c r="D10" s="1">
        <f t="shared" si="0"/>
        <v>860</v>
      </c>
      <c r="E10" s="1">
        <f t="shared" si="1"/>
        <v>-445</v>
      </c>
    </row>
    <row r="11" spans="1:5" x14ac:dyDescent="0.35">
      <c r="A11" s="1" t="s">
        <v>121</v>
      </c>
      <c r="B11" s="7">
        <f>รวมชาย!F52</f>
        <v>491</v>
      </c>
      <c r="C11" s="7">
        <f>รวมหญิง!F52</f>
        <v>532</v>
      </c>
      <c r="D11" s="1">
        <f t="shared" si="0"/>
        <v>1023</v>
      </c>
      <c r="E11" s="1">
        <f t="shared" si="1"/>
        <v>-491</v>
      </c>
    </row>
    <row r="12" spans="1:5" x14ac:dyDescent="0.35">
      <c r="A12" s="1" t="s">
        <v>122</v>
      </c>
      <c r="B12" s="7">
        <f>รวมชาย!F57</f>
        <v>482</v>
      </c>
      <c r="C12" s="7">
        <f>รวมหญิง!F57</f>
        <v>559</v>
      </c>
      <c r="D12" s="1">
        <f t="shared" si="0"/>
        <v>1041</v>
      </c>
      <c r="E12" s="1">
        <f t="shared" si="1"/>
        <v>-482</v>
      </c>
    </row>
    <row r="13" spans="1:5" x14ac:dyDescent="0.35">
      <c r="A13" s="1" t="s">
        <v>123</v>
      </c>
      <c r="B13" s="7">
        <f>รวมชาย!F62</f>
        <v>417</v>
      </c>
      <c r="C13" s="7">
        <f>รวมหญิง!F62</f>
        <v>484</v>
      </c>
      <c r="D13" s="1">
        <f t="shared" si="0"/>
        <v>901</v>
      </c>
      <c r="E13" s="1">
        <f t="shared" si="1"/>
        <v>-417</v>
      </c>
    </row>
    <row r="14" spans="1:5" x14ac:dyDescent="0.35">
      <c r="A14" s="1" t="s">
        <v>124</v>
      </c>
      <c r="B14" s="7">
        <f>รวมชาย!F67</f>
        <v>333</v>
      </c>
      <c r="C14" s="7">
        <f>รวมหญิง!F67</f>
        <v>354</v>
      </c>
      <c r="D14" s="1">
        <f t="shared" si="0"/>
        <v>687</v>
      </c>
      <c r="E14" s="1">
        <f t="shared" si="1"/>
        <v>-333</v>
      </c>
    </row>
    <row r="15" spans="1:5" x14ac:dyDescent="0.35">
      <c r="A15" s="1" t="s">
        <v>125</v>
      </c>
      <c r="B15" s="7">
        <f>รวมชาย!F72</f>
        <v>260</v>
      </c>
      <c r="C15" s="7">
        <f>รวมหญิง!F72</f>
        <v>307</v>
      </c>
      <c r="D15" s="1">
        <f t="shared" si="0"/>
        <v>567</v>
      </c>
      <c r="E15" s="1">
        <f t="shared" si="1"/>
        <v>-260</v>
      </c>
    </row>
    <row r="16" spans="1:5" x14ac:dyDescent="0.35">
      <c r="A16" s="1" t="s">
        <v>126</v>
      </c>
      <c r="B16" s="7">
        <f>รวมชาย!F77</f>
        <v>164</v>
      </c>
      <c r="C16" s="7">
        <f>รวมหญิง!F77</f>
        <v>220</v>
      </c>
      <c r="D16" s="1">
        <f t="shared" si="0"/>
        <v>384</v>
      </c>
      <c r="E16" s="1">
        <f t="shared" si="1"/>
        <v>-164</v>
      </c>
    </row>
    <row r="17" spans="1:5" x14ac:dyDescent="0.35">
      <c r="A17" s="1" t="s">
        <v>127</v>
      </c>
      <c r="B17" s="7">
        <f>รวมชาย!F82</f>
        <v>122</v>
      </c>
      <c r="C17" s="7">
        <f>รวมหญิง!F82</f>
        <v>162</v>
      </c>
      <c r="D17" s="1">
        <f t="shared" si="0"/>
        <v>284</v>
      </c>
      <c r="E17" s="1">
        <f t="shared" si="1"/>
        <v>-122</v>
      </c>
    </row>
    <row r="18" spans="1:5" x14ac:dyDescent="0.35">
      <c r="A18" s="1" t="s">
        <v>128</v>
      </c>
      <c r="B18" s="7">
        <f>รวมชาย!F87</f>
        <v>62</v>
      </c>
      <c r="C18" s="7">
        <f>รวมหญิง!F87</f>
        <v>91</v>
      </c>
      <c r="D18" s="1">
        <f t="shared" si="0"/>
        <v>153</v>
      </c>
      <c r="E18" s="1">
        <f t="shared" si="1"/>
        <v>-62</v>
      </c>
    </row>
    <row r="19" spans="1:5" x14ac:dyDescent="0.35">
      <c r="A19" s="1" t="s">
        <v>129</v>
      </c>
      <c r="B19" s="7">
        <f>รวมชาย!F92</f>
        <v>30</v>
      </c>
      <c r="C19" s="7">
        <f>รวมหญิง!F92</f>
        <v>50</v>
      </c>
      <c r="D19" s="1">
        <f t="shared" si="0"/>
        <v>80</v>
      </c>
      <c r="E19" s="1">
        <f t="shared" si="1"/>
        <v>-30</v>
      </c>
    </row>
    <row r="20" spans="1:5" x14ac:dyDescent="0.35">
      <c r="A20" s="1" t="s">
        <v>130</v>
      </c>
      <c r="B20" s="7">
        <f>รวมชาย!F97</f>
        <v>3</v>
      </c>
      <c r="C20" s="7">
        <f>รวมหญิง!F97</f>
        <v>12</v>
      </c>
      <c r="D20" s="1">
        <f t="shared" si="0"/>
        <v>15</v>
      </c>
      <c r="E20" s="1">
        <f t="shared" si="1"/>
        <v>-3</v>
      </c>
    </row>
    <row r="21" spans="1:5" x14ac:dyDescent="0.35">
      <c r="A21" s="1" t="s">
        <v>131</v>
      </c>
      <c r="B21" s="7">
        <f>รวมชาย!F102</f>
        <v>2</v>
      </c>
      <c r="C21" s="7">
        <f>รวมหญิง!F102</f>
        <v>3</v>
      </c>
      <c r="D21" s="1">
        <f t="shared" si="0"/>
        <v>5</v>
      </c>
      <c r="E21" s="1">
        <f t="shared" si="1"/>
        <v>-2</v>
      </c>
    </row>
    <row r="22" spans="1:5" x14ac:dyDescent="0.35">
      <c r="A22" s="1" t="s">
        <v>132</v>
      </c>
      <c r="B22" s="7">
        <f>รวมชาย!F104</f>
        <v>1</v>
      </c>
      <c r="C22" s="7">
        <f>รวมหญิง!F104</f>
        <v>3</v>
      </c>
      <c r="D22" s="1">
        <f t="shared" si="0"/>
        <v>4</v>
      </c>
      <c r="E22" s="1">
        <f t="shared" si="1"/>
        <v>-1</v>
      </c>
    </row>
    <row r="23" spans="1:5" x14ac:dyDescent="0.35">
      <c r="A23" s="1" t="s">
        <v>106</v>
      </c>
      <c r="B23" s="1">
        <f>SUM(B2:B22)</f>
        <v>5498</v>
      </c>
      <c r="C23" s="1">
        <f>SUM(C2:C22)</f>
        <v>5829</v>
      </c>
      <c r="D23" s="1">
        <f>SUM(B23:C23)</f>
        <v>11327</v>
      </c>
    </row>
    <row r="24" spans="1:5" x14ac:dyDescent="0.35">
      <c r="D24" s="1">
        <f>SUM(D2:D22)</f>
        <v>11327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view="pageBreakPreview" topLeftCell="A52" zoomScaleNormal="100" zoomScaleSheetLayoutView="100" workbookViewId="0">
      <selection activeCell="A3" sqref="A3:C12"/>
    </sheetView>
  </sheetViews>
  <sheetFormatPr defaultRowHeight="21.75" customHeight="1" x14ac:dyDescent="0.35"/>
  <cols>
    <col min="1" max="1" width="9" style="1"/>
    <col min="2" max="2" width="26.625" style="1" customWidth="1"/>
    <col min="3" max="3" width="12.75" style="1" customWidth="1"/>
    <col min="8" max="8" width="9.625" customWidth="1"/>
    <col min="9" max="9" width="10.75" customWidth="1"/>
    <col min="10" max="11" width="11" customWidth="1"/>
    <col min="12" max="12" width="11.375" customWidth="1"/>
  </cols>
  <sheetData>
    <row r="1" spans="1:13" ht="21.75" customHeight="1" x14ac:dyDescent="0.35">
      <c r="A1" s="34" t="s">
        <v>133</v>
      </c>
      <c r="B1" s="34"/>
      <c r="C1" s="34"/>
      <c r="F1" s="28"/>
      <c r="G1" s="33"/>
      <c r="H1" s="33"/>
      <c r="I1" s="33"/>
      <c r="J1" s="33"/>
      <c r="K1" s="26"/>
      <c r="L1" s="28"/>
      <c r="M1" s="28"/>
    </row>
    <row r="2" spans="1:13" ht="21.75" customHeight="1" x14ac:dyDescent="0.35">
      <c r="A2" s="8" t="s">
        <v>134</v>
      </c>
      <c r="B2" s="8" t="s">
        <v>135</v>
      </c>
      <c r="C2" s="8" t="s">
        <v>136</v>
      </c>
      <c r="F2" s="28"/>
      <c r="G2" s="29"/>
      <c r="H2" s="26"/>
      <c r="I2" s="26"/>
      <c r="J2" s="26"/>
      <c r="K2" s="26"/>
      <c r="L2" s="28"/>
      <c r="M2" s="28"/>
    </row>
    <row r="3" spans="1:13" ht="21.75" customHeight="1" x14ac:dyDescent="0.35">
      <c r="A3" s="9">
        <v>1</v>
      </c>
      <c r="B3" s="10" t="s">
        <v>137</v>
      </c>
      <c r="C3" s="11">
        <f>1077+142+248+39</f>
        <v>1506</v>
      </c>
      <c r="F3" s="28"/>
      <c r="G3" s="30"/>
      <c r="H3" s="25"/>
      <c r="I3" s="25"/>
      <c r="J3" s="25"/>
      <c r="K3" s="25"/>
      <c r="L3" s="28"/>
      <c r="M3" s="28"/>
    </row>
    <row r="4" spans="1:13" ht="21.75" customHeight="1" x14ac:dyDescent="0.35">
      <c r="A4" s="9">
        <v>2</v>
      </c>
      <c r="B4" s="10" t="s">
        <v>138</v>
      </c>
      <c r="C4" s="11">
        <f>286+24+195+113+10</f>
        <v>628</v>
      </c>
      <c r="F4" s="28"/>
      <c r="G4" s="30"/>
      <c r="H4" s="25"/>
      <c r="I4" s="25"/>
      <c r="J4" s="25"/>
      <c r="K4" s="25"/>
      <c r="L4" s="28"/>
      <c r="M4" s="28"/>
    </row>
    <row r="5" spans="1:13" ht="21.75" customHeight="1" x14ac:dyDescent="0.35">
      <c r="A5" s="9">
        <v>3</v>
      </c>
      <c r="B5" s="10" t="s">
        <v>139</v>
      </c>
      <c r="C5" s="11">
        <f>158+18+212+258+216+79+230+94+194+146+77+87</f>
        <v>1769</v>
      </c>
      <c r="F5" s="28"/>
      <c r="G5" s="30"/>
      <c r="H5" s="25"/>
      <c r="I5" s="25"/>
      <c r="J5" s="25"/>
      <c r="K5" s="25"/>
      <c r="L5" s="28"/>
      <c r="M5" s="28"/>
    </row>
    <row r="6" spans="1:13" ht="21.75" customHeight="1" x14ac:dyDescent="0.35">
      <c r="A6" s="27">
        <v>4</v>
      </c>
      <c r="B6" s="10" t="s">
        <v>178</v>
      </c>
      <c r="C6" s="11">
        <v>517</v>
      </c>
      <c r="F6" s="28"/>
      <c r="G6" s="30"/>
      <c r="H6" s="25"/>
      <c r="I6" s="25"/>
      <c r="J6" s="25"/>
      <c r="K6" s="25"/>
      <c r="L6" s="28"/>
      <c r="M6" s="28"/>
    </row>
    <row r="7" spans="1:13" ht="21.75" customHeight="1" x14ac:dyDescent="0.35">
      <c r="A7" s="27">
        <v>5</v>
      </c>
      <c r="B7" s="10" t="s">
        <v>179</v>
      </c>
      <c r="C7" s="11">
        <v>878</v>
      </c>
      <c r="F7" s="28"/>
      <c r="G7" s="30"/>
      <c r="H7" s="25"/>
      <c r="I7" s="25"/>
      <c r="J7" s="25"/>
      <c r="K7" s="25"/>
      <c r="L7" s="28"/>
      <c r="M7" s="28"/>
    </row>
    <row r="8" spans="1:13" ht="21.75" customHeight="1" x14ac:dyDescent="0.35">
      <c r="A8" s="27">
        <v>6</v>
      </c>
      <c r="B8" s="10" t="s">
        <v>140</v>
      </c>
      <c r="C8" s="11">
        <f>198+113+107+147+181+163+246+194+218+218+110+86+57</f>
        <v>2038</v>
      </c>
      <c r="F8" s="28"/>
      <c r="G8" s="30"/>
      <c r="H8" s="25"/>
      <c r="I8" s="25"/>
      <c r="J8" s="25"/>
      <c r="K8" s="25"/>
      <c r="L8" s="28"/>
      <c r="M8" s="28"/>
    </row>
    <row r="9" spans="1:13" ht="21.75" customHeight="1" x14ac:dyDescent="0.35">
      <c r="A9" s="27">
        <v>7</v>
      </c>
      <c r="B9" s="10" t="s">
        <v>141</v>
      </c>
      <c r="C9" s="11">
        <f>146+92+144+123+172+112+146+125+90+105+60+148</f>
        <v>1463</v>
      </c>
      <c r="F9" s="28"/>
      <c r="G9" s="30"/>
      <c r="H9" s="25"/>
      <c r="I9" s="25"/>
      <c r="J9" s="25"/>
      <c r="K9" s="25"/>
      <c r="L9" s="28"/>
      <c r="M9" s="28"/>
    </row>
    <row r="10" spans="1:13" ht="21.75" customHeight="1" x14ac:dyDescent="0.35">
      <c r="A10" s="27">
        <v>8</v>
      </c>
      <c r="B10" s="10" t="s">
        <v>142</v>
      </c>
      <c r="C10" s="11">
        <f>214+153+86+107+193+63+200+58+54+86+86+189+68</f>
        <v>1557</v>
      </c>
      <c r="F10" s="28"/>
      <c r="G10" s="30"/>
      <c r="H10" s="25"/>
      <c r="I10" s="25"/>
      <c r="J10" s="25"/>
      <c r="K10" s="25"/>
      <c r="L10" s="28"/>
      <c r="M10" s="28"/>
    </row>
    <row r="11" spans="1:13" ht="21.75" customHeight="1" x14ac:dyDescent="0.35">
      <c r="A11" s="27">
        <v>9</v>
      </c>
      <c r="B11" s="10" t="s">
        <v>107</v>
      </c>
      <c r="C11" s="11">
        <f>135+118+92+109+120+131+115+44+154+71+49+92+124+116+83</f>
        <v>1553</v>
      </c>
      <c r="F11" s="28"/>
      <c r="G11" s="30"/>
      <c r="H11" s="25"/>
      <c r="I11" s="25"/>
      <c r="J11" s="25"/>
      <c r="K11" s="25"/>
      <c r="L11" s="28"/>
      <c r="M11" s="28"/>
    </row>
    <row r="12" spans="1:13" ht="21.75" customHeight="1" x14ac:dyDescent="0.35">
      <c r="A12" s="27">
        <v>10</v>
      </c>
      <c r="B12" s="10" t="s">
        <v>143</v>
      </c>
      <c r="C12" s="11">
        <f>80+65+109+141+151+163+125+172+163+126+106+125+101+96+132+95+118+93</f>
        <v>2161</v>
      </c>
      <c r="F12" s="28"/>
      <c r="G12" s="30"/>
      <c r="H12" s="25"/>
      <c r="I12" s="25"/>
      <c r="J12" s="25"/>
      <c r="K12" s="25"/>
      <c r="L12" s="28"/>
      <c r="M12" s="28"/>
    </row>
    <row r="13" spans="1:13" ht="21.75" customHeight="1" x14ac:dyDescent="0.35">
      <c r="A13" s="10"/>
      <c r="B13" s="8" t="s">
        <v>106</v>
      </c>
      <c r="C13" s="12">
        <f>SUM(C3:C12)</f>
        <v>14070</v>
      </c>
      <c r="F13" s="28"/>
      <c r="G13" s="30"/>
      <c r="H13" s="25"/>
      <c r="I13" s="25"/>
      <c r="J13" s="25"/>
      <c r="K13" s="25"/>
      <c r="L13" s="28"/>
      <c r="M13" s="28"/>
    </row>
    <row r="14" spans="1:13" ht="21.75" customHeight="1" x14ac:dyDescent="0.35">
      <c r="F14" s="28"/>
      <c r="G14" s="30"/>
      <c r="H14" s="25"/>
      <c r="I14" s="25"/>
      <c r="J14" s="25"/>
      <c r="K14" s="25"/>
      <c r="L14" s="28"/>
      <c r="M14" s="28"/>
    </row>
    <row r="15" spans="1:13" ht="21.75" customHeight="1" x14ac:dyDescent="0.35">
      <c r="F15" s="28"/>
      <c r="G15" s="30"/>
      <c r="H15" s="25"/>
      <c r="I15" s="25"/>
      <c r="J15" s="25"/>
      <c r="K15" s="25"/>
      <c r="L15" s="28"/>
      <c r="M15" s="28"/>
    </row>
    <row r="16" spans="1:13" ht="21.75" customHeight="1" x14ac:dyDescent="0.35">
      <c r="F16" s="28"/>
      <c r="G16" s="30"/>
      <c r="H16" s="25"/>
      <c r="I16" s="25"/>
      <c r="J16" s="25"/>
      <c r="K16" s="25"/>
      <c r="L16" s="28"/>
      <c r="M16" s="28"/>
    </row>
    <row r="17" spans="6:14" ht="21.75" customHeight="1" x14ac:dyDescent="0.35">
      <c r="F17" s="28"/>
      <c r="G17" s="25"/>
      <c r="H17" s="25"/>
      <c r="I17" s="25"/>
      <c r="J17" s="25"/>
      <c r="K17" s="25"/>
      <c r="L17" s="28"/>
      <c r="M17" s="28"/>
    </row>
    <row r="18" spans="6:14" ht="21.75" customHeight="1" x14ac:dyDescent="0.35">
      <c r="F18" s="28"/>
      <c r="G18" s="25"/>
      <c r="H18" s="33"/>
      <c r="I18" s="33"/>
      <c r="J18" s="33"/>
      <c r="K18" s="33"/>
      <c r="L18" s="28"/>
      <c r="M18" s="28"/>
    </row>
    <row r="19" spans="6:14" ht="21.75" customHeight="1" x14ac:dyDescent="0.35">
      <c r="F19" s="28"/>
      <c r="G19" s="26"/>
      <c r="H19" s="26"/>
      <c r="I19" s="26"/>
      <c r="J19" s="26"/>
      <c r="K19" s="26"/>
      <c r="L19" s="28"/>
      <c r="M19" s="28"/>
    </row>
    <row r="20" spans="6:14" ht="21.75" customHeight="1" x14ac:dyDescent="0.35">
      <c r="F20" s="28"/>
      <c r="G20" s="30"/>
      <c r="H20" s="25"/>
      <c r="I20" s="25"/>
      <c r="J20" s="25"/>
      <c r="K20" s="25"/>
      <c r="L20" s="28"/>
      <c r="M20" s="28"/>
    </row>
    <row r="21" spans="6:14" ht="21.75" customHeight="1" x14ac:dyDescent="0.35">
      <c r="F21" s="28"/>
      <c r="G21" s="30"/>
      <c r="H21" s="25"/>
      <c r="I21" s="25"/>
      <c r="J21" s="25"/>
      <c r="K21" s="25"/>
      <c r="L21" s="28"/>
      <c r="M21" s="28"/>
    </row>
    <row r="22" spans="6:14" ht="21.75" customHeight="1" x14ac:dyDescent="0.35">
      <c r="F22" s="28"/>
      <c r="G22" s="30"/>
      <c r="H22" s="25"/>
      <c r="I22" s="25"/>
      <c r="J22" s="25"/>
      <c r="K22" s="25"/>
      <c r="L22" s="28"/>
      <c r="M22" s="28"/>
    </row>
    <row r="23" spans="6:14" ht="21.75" customHeight="1" x14ac:dyDescent="0.35">
      <c r="F23" s="28"/>
      <c r="G23" s="30"/>
      <c r="H23" s="25"/>
      <c r="I23" s="25"/>
      <c r="J23" s="25"/>
      <c r="K23" s="25"/>
      <c r="L23" s="28"/>
      <c r="M23" s="28"/>
    </row>
    <row r="24" spans="6:14" ht="21.75" customHeight="1" x14ac:dyDescent="0.35">
      <c r="F24" s="28"/>
      <c r="G24" s="30"/>
      <c r="H24" s="25"/>
      <c r="I24" s="25"/>
      <c r="J24" s="25"/>
      <c r="K24" s="25"/>
      <c r="L24" s="28"/>
      <c r="M24" s="28"/>
    </row>
    <row r="25" spans="6:14" ht="21.75" customHeight="1" x14ac:dyDescent="0.35">
      <c r="F25" s="28"/>
      <c r="G25" s="30"/>
      <c r="H25" s="25"/>
      <c r="I25" s="25"/>
      <c r="J25" s="25"/>
      <c r="K25" s="25"/>
      <c r="L25" s="28"/>
      <c r="M25" s="28"/>
    </row>
    <row r="26" spans="6:14" ht="21.75" customHeight="1" x14ac:dyDescent="0.35">
      <c r="F26" s="28"/>
      <c r="G26" s="30"/>
      <c r="H26" s="25"/>
      <c r="I26" s="25"/>
      <c r="J26" s="25"/>
      <c r="K26" s="25"/>
      <c r="L26" s="32"/>
      <c r="M26" s="32"/>
      <c r="N26" s="7">
        <f>H17+I17+H33+I33</f>
        <v>0</v>
      </c>
    </row>
    <row r="27" spans="6:14" ht="21.75" customHeight="1" x14ac:dyDescent="0.35">
      <c r="F27" s="28"/>
      <c r="G27" s="30"/>
      <c r="H27" s="25"/>
      <c r="I27" s="25"/>
      <c r="J27" s="25"/>
      <c r="K27" s="25"/>
      <c r="L27" s="32"/>
      <c r="M27" s="32"/>
      <c r="N27" s="7">
        <f>H17+H33</f>
        <v>0</v>
      </c>
    </row>
    <row r="28" spans="6:14" ht="21.75" customHeight="1" x14ac:dyDescent="0.35">
      <c r="F28" s="28"/>
      <c r="G28" s="30"/>
      <c r="H28" s="25"/>
      <c r="I28" s="25"/>
      <c r="J28" s="25"/>
      <c r="K28" s="25"/>
      <c r="L28" s="32"/>
      <c r="M28" s="32"/>
      <c r="N28" s="7">
        <f>I17</f>
        <v>0</v>
      </c>
    </row>
    <row r="29" spans="6:14" ht="21.75" customHeight="1" x14ac:dyDescent="0.35">
      <c r="F29" s="28"/>
      <c r="G29" s="30"/>
      <c r="H29" s="25"/>
      <c r="I29" s="25"/>
      <c r="J29" s="28"/>
      <c r="K29" s="25"/>
      <c r="L29" s="32"/>
      <c r="M29" s="32"/>
      <c r="N29" s="7">
        <f>I33+J33</f>
        <v>0</v>
      </c>
    </row>
    <row r="30" spans="6:14" ht="21.75" customHeight="1" x14ac:dyDescent="0.35">
      <c r="F30" s="28"/>
      <c r="G30" s="30"/>
      <c r="H30" s="25"/>
      <c r="I30" s="25"/>
      <c r="J30" s="28"/>
      <c r="K30" s="25"/>
      <c r="L30" s="32"/>
      <c r="M30" s="32"/>
      <c r="N30" s="7">
        <f>J33</f>
        <v>0</v>
      </c>
    </row>
    <row r="31" spans="6:14" ht="21.75" customHeight="1" x14ac:dyDescent="0.35">
      <c r="F31" s="28"/>
      <c r="G31" s="30"/>
      <c r="H31" s="25"/>
      <c r="I31" s="25"/>
      <c r="J31" s="28"/>
      <c r="K31" s="25"/>
      <c r="L31" s="32"/>
      <c r="M31" s="32"/>
      <c r="N31" s="1">
        <f>I33</f>
        <v>0</v>
      </c>
    </row>
    <row r="32" spans="6:14" ht="21.75" customHeight="1" x14ac:dyDescent="0.35">
      <c r="F32" s="28"/>
      <c r="G32" s="30"/>
      <c r="H32" s="25"/>
      <c r="I32" s="25"/>
      <c r="J32" s="25"/>
      <c r="K32" s="25"/>
      <c r="L32" s="28"/>
      <c r="M32" s="28"/>
    </row>
    <row r="33" spans="1:13" ht="21.75" customHeight="1" x14ac:dyDescent="0.35">
      <c r="F33" s="28"/>
      <c r="G33" s="29"/>
      <c r="H33" s="29"/>
      <c r="I33" s="29"/>
      <c r="J33" s="29"/>
      <c r="K33" s="25"/>
      <c r="L33" s="28"/>
      <c r="M33" s="28"/>
    </row>
    <row r="34" spans="1:13" ht="21.75" customHeight="1" x14ac:dyDescent="0.35">
      <c r="J34" s="1"/>
      <c r="K34" s="1"/>
    </row>
    <row r="35" spans="1:13" ht="21.75" customHeight="1" x14ac:dyDescent="0.35">
      <c r="A35" s="34" t="s">
        <v>164</v>
      </c>
      <c r="B35" s="34"/>
      <c r="C35" s="34"/>
      <c r="D35" s="34"/>
      <c r="J35" s="1"/>
      <c r="K35" s="1"/>
    </row>
    <row r="36" spans="1:13" ht="21.75" customHeight="1" x14ac:dyDescent="0.35">
      <c r="A36" s="18"/>
      <c r="B36" s="34" t="s">
        <v>153</v>
      </c>
      <c r="C36" s="34"/>
      <c r="D36" s="34"/>
      <c r="J36" s="1"/>
      <c r="K36" s="1"/>
    </row>
    <row r="37" spans="1:13" ht="21.75" customHeight="1" x14ac:dyDescent="0.35">
      <c r="A37" s="10"/>
      <c r="B37" s="10" t="s">
        <v>154</v>
      </c>
      <c r="C37" s="10" t="s">
        <v>155</v>
      </c>
      <c r="D37" s="10"/>
      <c r="J37" s="1"/>
      <c r="K37" s="1"/>
    </row>
    <row r="38" spans="1:13" ht="21.75" customHeight="1" x14ac:dyDescent="0.35">
      <c r="A38" s="10">
        <v>1</v>
      </c>
      <c r="B38" s="10">
        <v>1077</v>
      </c>
      <c r="C38" s="10">
        <v>158</v>
      </c>
      <c r="D38" s="10"/>
      <c r="J38" s="1"/>
      <c r="K38" s="1"/>
    </row>
    <row r="39" spans="1:13" ht="21.75" customHeight="1" x14ac:dyDescent="0.35">
      <c r="A39" s="10">
        <v>2</v>
      </c>
      <c r="B39" s="10">
        <v>142</v>
      </c>
      <c r="C39" s="10"/>
      <c r="D39" s="10"/>
      <c r="J39" s="1"/>
      <c r="K39" s="1"/>
    </row>
    <row r="40" spans="1:13" ht="21.75" customHeight="1" x14ac:dyDescent="0.35">
      <c r="A40" s="10">
        <v>3</v>
      </c>
      <c r="B40" s="10">
        <v>248</v>
      </c>
      <c r="C40" s="10">
        <v>18</v>
      </c>
      <c r="D40" s="10"/>
    </row>
    <row r="41" spans="1:13" ht="21.75" customHeight="1" x14ac:dyDescent="0.35">
      <c r="A41" s="10">
        <v>4</v>
      </c>
      <c r="B41" s="10">
        <v>39</v>
      </c>
      <c r="C41" s="10">
        <v>212</v>
      </c>
      <c r="D41" s="10"/>
    </row>
    <row r="42" spans="1:13" ht="21.75" customHeight="1" x14ac:dyDescent="0.35">
      <c r="A42" s="10">
        <v>5</v>
      </c>
      <c r="B42" s="10"/>
      <c r="C42" s="10">
        <v>258</v>
      </c>
      <c r="D42" s="10"/>
    </row>
    <row r="43" spans="1:13" ht="21.75" customHeight="1" x14ac:dyDescent="0.35">
      <c r="A43" s="10">
        <v>6</v>
      </c>
      <c r="B43" s="10"/>
      <c r="C43" s="10">
        <v>216</v>
      </c>
      <c r="D43" s="10"/>
    </row>
    <row r="44" spans="1:13" ht="21.75" customHeight="1" x14ac:dyDescent="0.35">
      <c r="A44" s="10">
        <v>7</v>
      </c>
      <c r="B44" s="10"/>
      <c r="C44" s="10">
        <v>79</v>
      </c>
      <c r="D44" s="10"/>
    </row>
    <row r="45" spans="1:13" ht="21.75" customHeight="1" x14ac:dyDescent="0.35">
      <c r="A45" s="10">
        <v>8</v>
      </c>
      <c r="B45" s="10"/>
      <c r="C45" s="10">
        <v>230</v>
      </c>
      <c r="D45" s="10"/>
    </row>
    <row r="46" spans="1:13" ht="21.75" customHeight="1" x14ac:dyDescent="0.35">
      <c r="A46" s="10">
        <v>9</v>
      </c>
      <c r="B46" s="10"/>
      <c r="C46" s="10">
        <v>94</v>
      </c>
      <c r="D46" s="10"/>
    </row>
    <row r="47" spans="1:13" ht="21.75" customHeight="1" x14ac:dyDescent="0.35">
      <c r="A47" s="10">
        <v>10</v>
      </c>
      <c r="B47" s="10"/>
      <c r="C47" s="10">
        <v>194</v>
      </c>
      <c r="D47" s="10"/>
    </row>
    <row r="48" spans="1:13" ht="21.75" customHeight="1" x14ac:dyDescent="0.35">
      <c r="A48" s="10">
        <v>11</v>
      </c>
      <c r="B48" s="10"/>
      <c r="C48" s="10">
        <v>146</v>
      </c>
      <c r="D48" s="10"/>
    </row>
    <row r="49" spans="1:7" ht="21.75" customHeight="1" x14ac:dyDescent="0.35">
      <c r="A49" s="10">
        <v>12</v>
      </c>
      <c r="B49" s="10"/>
      <c r="C49" s="10">
        <v>77</v>
      </c>
      <c r="D49" s="10"/>
    </row>
    <row r="50" spans="1:7" ht="21.75" customHeight="1" x14ac:dyDescent="0.35">
      <c r="A50" s="10">
        <v>13</v>
      </c>
      <c r="B50" s="10"/>
      <c r="C50" s="10">
        <v>87</v>
      </c>
      <c r="D50" s="10"/>
    </row>
    <row r="51" spans="1:7" ht="21.75" customHeight="1" x14ac:dyDescent="0.35">
      <c r="A51" s="10" t="s">
        <v>106</v>
      </c>
      <c r="B51" s="10">
        <f>SUM(B38:B50)</f>
        <v>1506</v>
      </c>
      <c r="C51" s="10">
        <f>SUM(C38:C50)</f>
        <v>1769</v>
      </c>
      <c r="D51" s="10"/>
    </row>
    <row r="52" spans="1:7" ht="21.75" customHeight="1" x14ac:dyDescent="0.35">
      <c r="A52" s="10"/>
      <c r="B52" s="34" t="s">
        <v>156</v>
      </c>
      <c r="C52" s="34"/>
      <c r="D52" s="34"/>
    </row>
    <row r="53" spans="1:7" ht="21.75" customHeight="1" x14ac:dyDescent="0.35">
      <c r="A53" s="10"/>
      <c r="B53" s="10" t="s">
        <v>154</v>
      </c>
      <c r="C53" s="10" t="s">
        <v>155</v>
      </c>
      <c r="D53" s="10" t="s">
        <v>157</v>
      </c>
    </row>
    <row r="54" spans="1:7" ht="21.75" customHeight="1" x14ac:dyDescent="0.35">
      <c r="A54" s="10">
        <v>1</v>
      </c>
      <c r="B54" s="10">
        <v>286</v>
      </c>
      <c r="C54" s="10">
        <v>95</v>
      </c>
      <c r="D54" s="10"/>
    </row>
    <row r="55" spans="1:7" ht="21.75" customHeight="1" x14ac:dyDescent="0.35">
      <c r="A55" s="10">
        <v>2</v>
      </c>
      <c r="B55" s="10"/>
      <c r="C55" s="10"/>
      <c r="D55" s="10">
        <v>184</v>
      </c>
    </row>
    <row r="56" spans="1:7" ht="21.75" customHeight="1" x14ac:dyDescent="0.35">
      <c r="A56" s="10">
        <v>3</v>
      </c>
      <c r="B56" s="10">
        <v>24</v>
      </c>
      <c r="C56" s="10">
        <v>215</v>
      </c>
      <c r="D56" s="10"/>
    </row>
    <row r="57" spans="1:7" ht="21.75" customHeight="1" x14ac:dyDescent="0.35">
      <c r="A57" s="10">
        <v>4</v>
      </c>
      <c r="B57" s="10"/>
      <c r="C57" s="10"/>
      <c r="D57" s="10">
        <v>102</v>
      </c>
    </row>
    <row r="58" spans="1:7" ht="21.75" customHeight="1" x14ac:dyDescent="0.35">
      <c r="A58" s="10">
        <v>5</v>
      </c>
      <c r="B58" s="10"/>
      <c r="C58" s="10"/>
      <c r="D58" s="10">
        <v>60</v>
      </c>
    </row>
    <row r="59" spans="1:7" ht="21.75" customHeight="1" x14ac:dyDescent="0.35">
      <c r="A59" s="10">
        <v>6</v>
      </c>
      <c r="B59" s="10"/>
      <c r="C59" s="10"/>
      <c r="D59" s="10">
        <v>78</v>
      </c>
    </row>
    <row r="60" spans="1:7" ht="21.75" customHeight="1" x14ac:dyDescent="0.35">
      <c r="A60" s="10">
        <v>7</v>
      </c>
      <c r="B60" s="10"/>
      <c r="C60" s="10"/>
      <c r="D60" s="10">
        <v>127</v>
      </c>
      <c r="E60" s="31" t="s">
        <v>158</v>
      </c>
      <c r="F60" s="32"/>
      <c r="G60" s="7">
        <f>B51+C51+B67+C67</f>
        <v>4420</v>
      </c>
    </row>
    <row r="61" spans="1:7" ht="21.75" customHeight="1" x14ac:dyDescent="0.35">
      <c r="A61" s="10">
        <v>8</v>
      </c>
      <c r="B61" s="10"/>
      <c r="C61" s="10"/>
      <c r="D61" s="10">
        <v>158</v>
      </c>
      <c r="E61" s="31" t="s">
        <v>159</v>
      </c>
      <c r="F61" s="32"/>
      <c r="G61" s="7">
        <f>B51+B67</f>
        <v>2134</v>
      </c>
    </row>
    <row r="62" spans="1:7" ht="21.75" customHeight="1" x14ac:dyDescent="0.35">
      <c r="A62" s="10">
        <v>9</v>
      </c>
      <c r="B62" s="10"/>
      <c r="C62" s="10"/>
      <c r="D62" s="10">
        <v>102</v>
      </c>
      <c r="E62" s="31" t="s">
        <v>160</v>
      </c>
      <c r="F62" s="32"/>
      <c r="G62" s="7">
        <f>C51</f>
        <v>1769</v>
      </c>
    </row>
    <row r="63" spans="1:7" ht="21.75" customHeight="1" x14ac:dyDescent="0.35">
      <c r="A63" s="10">
        <v>10</v>
      </c>
      <c r="B63" s="10">
        <v>195</v>
      </c>
      <c r="C63" s="10">
        <v>7</v>
      </c>
      <c r="D63" s="23"/>
      <c r="E63" s="31" t="s">
        <v>161</v>
      </c>
      <c r="F63" s="32"/>
      <c r="G63" s="7">
        <f>C67+D67</f>
        <v>1395</v>
      </c>
    </row>
    <row r="64" spans="1:7" ht="21.75" customHeight="1" x14ac:dyDescent="0.35">
      <c r="A64" s="10">
        <v>11</v>
      </c>
      <c r="B64" s="10">
        <v>113</v>
      </c>
      <c r="C64" s="10">
        <v>35</v>
      </c>
      <c r="D64" s="23"/>
      <c r="E64" s="31" t="s">
        <v>162</v>
      </c>
      <c r="F64" s="32"/>
      <c r="G64" s="7">
        <f>D67</f>
        <v>878</v>
      </c>
    </row>
    <row r="65" spans="1:7" ht="21.75" customHeight="1" x14ac:dyDescent="0.35">
      <c r="A65" s="10">
        <v>12</v>
      </c>
      <c r="B65" s="10">
        <v>10</v>
      </c>
      <c r="C65" s="10">
        <v>165</v>
      </c>
      <c r="D65" s="23"/>
      <c r="E65" s="31" t="s">
        <v>163</v>
      </c>
      <c r="F65" s="32"/>
      <c r="G65" s="1">
        <f>C67</f>
        <v>517</v>
      </c>
    </row>
    <row r="66" spans="1:7" ht="21.75" customHeight="1" x14ac:dyDescent="0.35">
      <c r="A66" s="10">
        <v>13</v>
      </c>
      <c r="B66" s="10"/>
      <c r="C66" s="10"/>
      <c r="D66" s="10">
        <v>67</v>
      </c>
    </row>
    <row r="67" spans="1:7" ht="21.75" customHeight="1" x14ac:dyDescent="0.35">
      <c r="A67" s="10" t="s">
        <v>106</v>
      </c>
      <c r="B67" s="10">
        <f>SUM(B54:B66)</f>
        <v>628</v>
      </c>
      <c r="C67" s="10">
        <f t="shared" ref="C67:D67" si="0">SUM(C54:C66)</f>
        <v>517</v>
      </c>
      <c r="D67" s="10">
        <f t="shared" si="0"/>
        <v>878</v>
      </c>
    </row>
    <row r="68" spans="1:7" ht="21.75" customHeight="1" x14ac:dyDescent="0.35">
      <c r="A68"/>
      <c r="B68"/>
      <c r="C68"/>
      <c r="D68" s="1"/>
    </row>
  </sheetData>
  <mergeCells count="18">
    <mergeCell ref="L31:M31"/>
    <mergeCell ref="L26:M26"/>
    <mergeCell ref="L27:M27"/>
    <mergeCell ref="L28:M28"/>
    <mergeCell ref="L29:M29"/>
    <mergeCell ref="L30:M30"/>
    <mergeCell ref="E63:F63"/>
    <mergeCell ref="E64:F64"/>
    <mergeCell ref="E65:F65"/>
    <mergeCell ref="G1:J1"/>
    <mergeCell ref="B36:D36"/>
    <mergeCell ref="B52:D52"/>
    <mergeCell ref="E60:F60"/>
    <mergeCell ref="E61:F61"/>
    <mergeCell ref="E62:F62"/>
    <mergeCell ref="A1:C1"/>
    <mergeCell ref="A35:D35"/>
    <mergeCell ref="H18:K18"/>
  </mergeCells>
  <pageMargins left="0.7" right="0.7" top="0.75" bottom="0.75" header="0.3" footer="0.3"/>
  <pageSetup paperSize="9" orientation="portrait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90" zoomScaleNormal="100" zoomScaleSheetLayoutView="90" workbookViewId="0">
      <selection activeCell="I15" sqref="I15"/>
    </sheetView>
  </sheetViews>
  <sheetFormatPr defaultRowHeight="21" x14ac:dyDescent="0.35"/>
  <cols>
    <col min="1" max="1" width="5.75" style="1" customWidth="1"/>
    <col min="2" max="2" width="16.375" style="1" customWidth="1"/>
    <col min="3" max="3" width="9.875" style="1" bestFit="1" customWidth="1"/>
    <col min="4" max="4" width="11" style="1" customWidth="1"/>
    <col min="5" max="5" width="12" style="1" customWidth="1"/>
    <col min="6" max="6" width="20.625" style="1" customWidth="1"/>
  </cols>
  <sheetData>
    <row r="1" spans="1:13" x14ac:dyDescent="0.35">
      <c r="A1" s="35" t="s">
        <v>167</v>
      </c>
      <c r="B1" s="35"/>
      <c r="C1" s="35"/>
      <c r="D1" s="35"/>
      <c r="E1" s="35"/>
      <c r="F1" s="35"/>
    </row>
    <row r="2" spans="1:13" x14ac:dyDescent="0.2">
      <c r="A2" s="14" t="s">
        <v>134</v>
      </c>
      <c r="B2" s="14" t="s">
        <v>144</v>
      </c>
      <c r="C2" s="14" t="s">
        <v>2</v>
      </c>
      <c r="D2" s="14" t="s">
        <v>3</v>
      </c>
      <c r="E2" s="14" t="s">
        <v>106</v>
      </c>
      <c r="F2" s="14" t="s">
        <v>150</v>
      </c>
    </row>
    <row r="3" spans="1:13" x14ac:dyDescent="0.35">
      <c r="A3" s="15">
        <v>1</v>
      </c>
      <c r="B3" s="15" t="s">
        <v>145</v>
      </c>
      <c r="C3" s="16">
        <v>1204</v>
      </c>
      <c r="D3" s="16">
        <v>1144</v>
      </c>
      <c r="E3" s="16">
        <f>SUM(C3:D3)</f>
        <v>2348</v>
      </c>
      <c r="F3" s="17">
        <f>E3*100/E8</f>
        <v>5.0779644888514026</v>
      </c>
      <c r="J3" s="1"/>
      <c r="M3" s="1"/>
    </row>
    <row r="4" spans="1:13" x14ac:dyDescent="0.35">
      <c r="A4" s="15">
        <v>2</v>
      </c>
      <c r="B4" s="15" t="s">
        <v>146</v>
      </c>
      <c r="C4" s="16">
        <v>2282</v>
      </c>
      <c r="D4" s="16">
        <v>2214</v>
      </c>
      <c r="E4" s="16">
        <f t="shared" ref="E4:E8" si="0">SUM(C4:D4)</f>
        <v>4496</v>
      </c>
      <c r="F4" s="17">
        <f>E4*100/E8</f>
        <v>9.723393672008477</v>
      </c>
      <c r="J4" s="1"/>
      <c r="M4" s="1"/>
    </row>
    <row r="5" spans="1:13" x14ac:dyDescent="0.35">
      <c r="A5" s="15">
        <v>3</v>
      </c>
      <c r="B5" s="15" t="s">
        <v>147</v>
      </c>
      <c r="C5" s="16">
        <v>1398</v>
      </c>
      <c r="D5" s="16">
        <v>1314</v>
      </c>
      <c r="E5" s="16">
        <f t="shared" si="0"/>
        <v>2712</v>
      </c>
      <c r="F5" s="17">
        <f>E5*100/E8</f>
        <v>5.8651787452150783</v>
      </c>
      <c r="J5" s="1"/>
      <c r="M5" s="1"/>
    </row>
    <row r="6" spans="1:13" x14ac:dyDescent="0.35">
      <c r="A6" s="15">
        <v>4</v>
      </c>
      <c r="B6" s="15" t="s">
        <v>148</v>
      </c>
      <c r="C6" s="16">
        <v>13882</v>
      </c>
      <c r="D6" s="16">
        <v>14199</v>
      </c>
      <c r="E6" s="16">
        <f t="shared" si="0"/>
        <v>28081</v>
      </c>
      <c r="F6" s="17">
        <f>E6*100/E8</f>
        <v>60.730119596012024</v>
      </c>
      <c r="J6" s="6"/>
      <c r="M6" s="1"/>
    </row>
    <row r="7" spans="1:13" x14ac:dyDescent="0.35">
      <c r="A7" s="15">
        <v>5</v>
      </c>
      <c r="B7" s="15" t="s">
        <v>149</v>
      </c>
      <c r="C7" s="16">
        <v>3862</v>
      </c>
      <c r="D7" s="16">
        <v>4740</v>
      </c>
      <c r="E7" s="16">
        <f t="shared" si="0"/>
        <v>8602</v>
      </c>
      <c r="F7" s="17">
        <f>E7*100/E8</f>
        <v>18.603343497913016</v>
      </c>
      <c r="J7" s="1"/>
      <c r="M7" s="6"/>
    </row>
    <row r="8" spans="1:13" x14ac:dyDescent="0.35">
      <c r="A8" s="15"/>
      <c r="B8" s="15" t="s">
        <v>106</v>
      </c>
      <c r="C8" s="16">
        <f>SUM(C3:C7)</f>
        <v>22628</v>
      </c>
      <c r="D8" s="16">
        <f>SUM(D3:D7)</f>
        <v>23611</v>
      </c>
      <c r="E8" s="16">
        <f t="shared" si="0"/>
        <v>46239</v>
      </c>
      <c r="F8" s="17">
        <f>E8*100/E8</f>
        <v>100</v>
      </c>
      <c r="J8" s="1"/>
      <c r="M8" s="1"/>
    </row>
    <row r="9" spans="1:13" ht="18.75" customHeight="1" x14ac:dyDescent="0.35">
      <c r="J9" s="1"/>
      <c r="M9" s="1"/>
    </row>
    <row r="10" spans="1:13" x14ac:dyDescent="0.35">
      <c r="A10" s="35" t="s">
        <v>151</v>
      </c>
      <c r="B10" s="35"/>
      <c r="C10" s="35"/>
      <c r="D10" s="35"/>
      <c r="E10" s="35"/>
      <c r="F10" s="35"/>
      <c r="J10" s="1"/>
      <c r="M10" s="1"/>
    </row>
    <row r="11" spans="1:13" x14ac:dyDescent="0.35">
      <c r="A11" s="14" t="s">
        <v>134</v>
      </c>
      <c r="B11" s="14" t="s">
        <v>144</v>
      </c>
      <c r="C11" s="14" t="s">
        <v>2</v>
      </c>
      <c r="D11" s="14" t="s">
        <v>3</v>
      </c>
      <c r="E11" s="14" t="s">
        <v>106</v>
      </c>
      <c r="F11" s="14" t="s">
        <v>150</v>
      </c>
      <c r="J11" s="6"/>
      <c r="M11" s="1"/>
    </row>
    <row r="12" spans="1:13" x14ac:dyDescent="0.35">
      <c r="A12" s="15">
        <v>1</v>
      </c>
      <c r="B12" s="15" t="s">
        <v>145</v>
      </c>
      <c r="C12" s="16">
        <f t="shared" ref="C12:D16" si="1">C21+C30+C39</f>
        <v>284</v>
      </c>
      <c r="D12" s="16">
        <f t="shared" si="1"/>
        <v>278</v>
      </c>
      <c r="E12" s="16">
        <f>SUM(C12:D12)</f>
        <v>562</v>
      </c>
      <c r="F12" s="17">
        <f>E12*100/E17</f>
        <v>4.961596186103999</v>
      </c>
      <c r="M12" s="6"/>
    </row>
    <row r="13" spans="1:13" x14ac:dyDescent="0.35">
      <c r="A13" s="15">
        <v>2</v>
      </c>
      <c r="B13" s="15" t="s">
        <v>146</v>
      </c>
      <c r="C13" s="16">
        <f t="shared" si="1"/>
        <v>530</v>
      </c>
      <c r="D13" s="16">
        <f t="shared" si="1"/>
        <v>552</v>
      </c>
      <c r="E13" s="16">
        <f t="shared" ref="E13:E17" si="2">SUM(C13:D13)</f>
        <v>1082</v>
      </c>
      <c r="F13" s="17">
        <f>E13*100/E17</f>
        <v>9.5523969276948879</v>
      </c>
      <c r="M13" s="1"/>
    </row>
    <row r="14" spans="1:13" x14ac:dyDescent="0.35">
      <c r="A14" s="15">
        <v>3</v>
      </c>
      <c r="B14" s="15" t="s">
        <v>147</v>
      </c>
      <c r="C14" s="16">
        <f t="shared" si="1"/>
        <v>337</v>
      </c>
      <c r="D14" s="16">
        <f t="shared" si="1"/>
        <v>309</v>
      </c>
      <c r="E14" s="16">
        <f t="shared" si="2"/>
        <v>646</v>
      </c>
      <c r="F14" s="17">
        <f>E14*100/E17</f>
        <v>5.7031870751302201</v>
      </c>
      <c r="M14" s="1"/>
    </row>
    <row r="15" spans="1:13" x14ac:dyDescent="0.35">
      <c r="A15" s="15">
        <v>4</v>
      </c>
      <c r="B15" s="15" t="s">
        <v>148</v>
      </c>
      <c r="C15" s="16">
        <f t="shared" si="1"/>
        <v>3370</v>
      </c>
      <c r="D15" s="16">
        <f t="shared" si="1"/>
        <v>3488</v>
      </c>
      <c r="E15" s="16">
        <f t="shared" si="2"/>
        <v>6858</v>
      </c>
      <c r="F15" s="17">
        <f>E15*100/E17</f>
        <v>60.545599011212147</v>
      </c>
      <c r="M15" s="1"/>
    </row>
    <row r="16" spans="1:13" x14ac:dyDescent="0.35">
      <c r="A16" s="15">
        <v>5</v>
      </c>
      <c r="B16" s="15" t="s">
        <v>149</v>
      </c>
      <c r="C16" s="16">
        <f t="shared" si="1"/>
        <v>977</v>
      </c>
      <c r="D16" s="16">
        <f t="shared" si="1"/>
        <v>1202</v>
      </c>
      <c r="E16" s="16">
        <f t="shared" si="2"/>
        <v>2179</v>
      </c>
      <c r="F16" s="17">
        <f>E16*100/E17</f>
        <v>19.237220799858743</v>
      </c>
      <c r="M16" s="1"/>
    </row>
    <row r="17" spans="1:13" x14ac:dyDescent="0.35">
      <c r="A17" s="15"/>
      <c r="B17" s="15" t="s">
        <v>106</v>
      </c>
      <c r="C17" s="16">
        <f>SUM(C12:C16)</f>
        <v>5498</v>
      </c>
      <c r="D17" s="16">
        <f>SUM(D12:D16)</f>
        <v>5829</v>
      </c>
      <c r="E17" s="16">
        <f t="shared" si="2"/>
        <v>11327</v>
      </c>
      <c r="F17" s="17">
        <f>E17*100/E17</f>
        <v>100</v>
      </c>
      <c r="M17" s="6"/>
    </row>
    <row r="18" spans="1:13" x14ac:dyDescent="0.35">
      <c r="M18" s="1"/>
    </row>
    <row r="19" spans="1:13" x14ac:dyDescent="0.35">
      <c r="A19" s="35" t="s">
        <v>108</v>
      </c>
      <c r="B19" s="35"/>
      <c r="C19" s="35"/>
      <c r="D19" s="35"/>
      <c r="E19" s="35"/>
      <c r="F19" s="35"/>
      <c r="M19" s="1"/>
    </row>
    <row r="20" spans="1:13" x14ac:dyDescent="0.35">
      <c r="A20" s="14" t="s">
        <v>134</v>
      </c>
      <c r="B20" s="14" t="s">
        <v>144</v>
      </c>
      <c r="C20" s="14" t="s">
        <v>2</v>
      </c>
      <c r="D20" s="14" t="s">
        <v>3</v>
      </c>
      <c r="E20" s="14" t="s">
        <v>106</v>
      </c>
      <c r="F20" s="14" t="s">
        <v>150</v>
      </c>
      <c r="M20" s="1"/>
    </row>
    <row r="21" spans="1:13" x14ac:dyDescent="0.35">
      <c r="A21" s="15">
        <v>1</v>
      </c>
      <c r="B21" s="15" t="s">
        <v>145</v>
      </c>
      <c r="C21" s="16">
        <f>อบตพส!E8</f>
        <v>154</v>
      </c>
      <c r="D21" s="16">
        <f>อบตพส!F8</f>
        <v>149</v>
      </c>
      <c r="E21" s="16">
        <f>SUM(C21:D21)</f>
        <v>303</v>
      </c>
      <c r="F21" s="17">
        <f>E21*100/E26</f>
        <v>5.3036933309994749</v>
      </c>
      <c r="M21" s="1"/>
    </row>
    <row r="22" spans="1:13" x14ac:dyDescent="0.35">
      <c r="A22" s="15">
        <v>2</v>
      </c>
      <c r="B22" s="15" t="s">
        <v>146</v>
      </c>
      <c r="C22" s="16">
        <f>อบตพส!E17</f>
        <v>269</v>
      </c>
      <c r="D22" s="16">
        <f>อบตพส!F17</f>
        <v>266</v>
      </c>
      <c r="E22" s="16">
        <f t="shared" ref="E22:E26" si="3">SUM(C22:D22)</f>
        <v>535</v>
      </c>
      <c r="F22" s="17">
        <f>E22*100/E26</f>
        <v>9.3646070365832319</v>
      </c>
      <c r="M22" s="6"/>
    </row>
    <row r="23" spans="1:13" x14ac:dyDescent="0.35">
      <c r="A23" s="15">
        <v>3</v>
      </c>
      <c r="B23" s="15" t="s">
        <v>147</v>
      </c>
      <c r="C23" s="16">
        <f>อบตพส!E22</f>
        <v>203</v>
      </c>
      <c r="D23" s="16">
        <f>อบตพส!F22</f>
        <v>172</v>
      </c>
      <c r="E23" s="16">
        <f t="shared" si="3"/>
        <v>375</v>
      </c>
      <c r="F23" s="17">
        <f>E23*100/E26</f>
        <v>6.5639768948013302</v>
      </c>
      <c r="M23" s="1"/>
    </row>
    <row r="24" spans="1:13" x14ac:dyDescent="0.35">
      <c r="A24" s="15">
        <v>4</v>
      </c>
      <c r="B24" s="15" t="s">
        <v>148</v>
      </c>
      <c r="C24" s="16">
        <f>อบตพส!E62</f>
        <v>1740</v>
      </c>
      <c r="D24" s="16">
        <f>อบตพส!F62</f>
        <v>1774</v>
      </c>
      <c r="E24" s="16">
        <f t="shared" si="3"/>
        <v>3514</v>
      </c>
      <c r="F24" s="17">
        <f>E24*100/E26</f>
        <v>61.508839488885002</v>
      </c>
      <c r="M24" s="1"/>
    </row>
    <row r="25" spans="1:13" x14ac:dyDescent="0.35">
      <c r="A25" s="15">
        <v>5</v>
      </c>
      <c r="B25" s="15" t="s">
        <v>149</v>
      </c>
      <c r="C25" s="16">
        <f>อบตพส!E104</f>
        <v>455</v>
      </c>
      <c r="D25" s="16">
        <f>อบตพส!F104</f>
        <v>531</v>
      </c>
      <c r="E25" s="16">
        <f t="shared" si="3"/>
        <v>986</v>
      </c>
      <c r="F25" s="17">
        <f>E25*100/E26</f>
        <v>17.258883248730964</v>
      </c>
      <c r="M25" s="1"/>
    </row>
    <row r="26" spans="1:13" x14ac:dyDescent="0.35">
      <c r="A26" s="15"/>
      <c r="B26" s="15" t="s">
        <v>106</v>
      </c>
      <c r="C26" s="16">
        <f>SUM(C21:C25)</f>
        <v>2821</v>
      </c>
      <c r="D26" s="16">
        <f>SUM(D21:D25)</f>
        <v>2892</v>
      </c>
      <c r="E26" s="16">
        <f t="shared" si="3"/>
        <v>5713</v>
      </c>
      <c r="F26" s="17">
        <f>E26*100/E26</f>
        <v>100</v>
      </c>
      <c r="M26" s="1"/>
    </row>
    <row r="27" spans="1:13" ht="17.25" customHeight="1" x14ac:dyDescent="0.35">
      <c r="A27" s="20"/>
      <c r="B27" s="20"/>
      <c r="C27" s="21"/>
      <c r="D27" s="21"/>
      <c r="E27" s="21"/>
      <c r="F27" s="22"/>
      <c r="M27" s="1"/>
    </row>
    <row r="28" spans="1:13" x14ac:dyDescent="0.35">
      <c r="A28" s="35" t="s">
        <v>109</v>
      </c>
      <c r="B28" s="35"/>
      <c r="C28" s="35"/>
      <c r="D28" s="35"/>
      <c r="E28" s="35"/>
      <c r="F28" s="35"/>
      <c r="M28" s="1"/>
    </row>
    <row r="29" spans="1:13" x14ac:dyDescent="0.35">
      <c r="A29" s="14" t="s">
        <v>134</v>
      </c>
      <c r="B29" s="14" t="s">
        <v>144</v>
      </c>
      <c r="C29" s="14" t="s">
        <v>2</v>
      </c>
      <c r="D29" s="14" t="s">
        <v>3</v>
      </c>
      <c r="E29" s="14" t="s">
        <v>106</v>
      </c>
      <c r="F29" s="14" t="s">
        <v>150</v>
      </c>
      <c r="M29" s="1"/>
    </row>
    <row r="30" spans="1:13" x14ac:dyDescent="0.35">
      <c r="A30" s="15">
        <v>1</v>
      </c>
      <c r="B30" s="15" t="s">
        <v>145</v>
      </c>
      <c r="C30" s="16">
        <f>ทตพส!E8</f>
        <v>108</v>
      </c>
      <c r="D30" s="16">
        <f>ทตพส!F8</f>
        <v>94</v>
      </c>
      <c r="E30" s="16">
        <f>SUM(C30:D30)</f>
        <v>202</v>
      </c>
      <c r="F30" s="17">
        <f>E30*100/E35</f>
        <v>4.6976744186046515</v>
      </c>
      <c r="M30" s="1"/>
    </row>
    <row r="31" spans="1:13" x14ac:dyDescent="0.35">
      <c r="A31" s="15">
        <v>2</v>
      </c>
      <c r="B31" s="15" t="s">
        <v>146</v>
      </c>
      <c r="C31" s="16">
        <f>ทตพส!E17</f>
        <v>201</v>
      </c>
      <c r="D31" s="16">
        <f>ทตพส!F17</f>
        <v>220</v>
      </c>
      <c r="E31" s="16">
        <f t="shared" ref="E31:E35" si="4">SUM(C31:D31)</f>
        <v>421</v>
      </c>
      <c r="F31" s="17">
        <f>E31*100/E35</f>
        <v>9.7906976744186043</v>
      </c>
      <c r="M31" s="1"/>
    </row>
    <row r="32" spans="1:13" x14ac:dyDescent="0.35">
      <c r="A32" s="15">
        <v>3</v>
      </c>
      <c r="B32" s="15" t="s">
        <v>147</v>
      </c>
      <c r="C32" s="16">
        <f>ทตพส!E22</f>
        <v>95</v>
      </c>
      <c r="D32" s="16">
        <f>ทตพส!F22</f>
        <v>100</v>
      </c>
      <c r="E32" s="16">
        <f t="shared" si="4"/>
        <v>195</v>
      </c>
      <c r="F32" s="17">
        <f>E32*100/E35</f>
        <v>4.5348837209302326</v>
      </c>
      <c r="M32" s="6"/>
    </row>
    <row r="33" spans="1:13" x14ac:dyDescent="0.35">
      <c r="A33" s="15">
        <v>4</v>
      </c>
      <c r="B33" s="15" t="s">
        <v>148</v>
      </c>
      <c r="C33" s="16">
        <f>ทตพส!E62</f>
        <v>1229</v>
      </c>
      <c r="D33" s="16">
        <f>ทตพส!F62</f>
        <v>1292</v>
      </c>
      <c r="E33" s="16">
        <f t="shared" si="4"/>
        <v>2521</v>
      </c>
      <c r="F33" s="17">
        <f>E33*100/E35</f>
        <v>58.627906976744185</v>
      </c>
      <c r="M33" s="1"/>
    </row>
    <row r="34" spans="1:13" x14ac:dyDescent="0.35">
      <c r="A34" s="15">
        <v>5</v>
      </c>
      <c r="B34" s="15" t="s">
        <v>149</v>
      </c>
      <c r="C34" s="16">
        <f>ทตพส!E104</f>
        <v>421</v>
      </c>
      <c r="D34" s="16">
        <f>ทตพส!F104</f>
        <v>540</v>
      </c>
      <c r="E34" s="16">
        <f t="shared" si="4"/>
        <v>961</v>
      </c>
      <c r="F34" s="17">
        <f>E34*100/E35</f>
        <v>22.348837209302324</v>
      </c>
      <c r="M34" s="1"/>
    </row>
    <row r="35" spans="1:13" x14ac:dyDescent="0.35">
      <c r="A35" s="15"/>
      <c r="B35" s="15" t="s">
        <v>106</v>
      </c>
      <c r="C35" s="16">
        <f>SUM(C30:C34)</f>
        <v>2054</v>
      </c>
      <c r="D35" s="16">
        <f>SUM(D30:D34)</f>
        <v>2246</v>
      </c>
      <c r="E35" s="16">
        <f t="shared" si="4"/>
        <v>4300</v>
      </c>
      <c r="F35" s="17">
        <f>E35*100/E35</f>
        <v>100</v>
      </c>
      <c r="M35" s="1"/>
    </row>
    <row r="36" spans="1:13" x14ac:dyDescent="0.35">
      <c r="M36" s="1"/>
    </row>
    <row r="37" spans="1:13" x14ac:dyDescent="0.35">
      <c r="A37" s="35" t="s">
        <v>152</v>
      </c>
      <c r="B37" s="35"/>
      <c r="C37" s="35"/>
      <c r="D37" s="35"/>
      <c r="E37" s="35"/>
      <c r="F37" s="35"/>
      <c r="M37" s="6"/>
    </row>
    <row r="38" spans="1:13" x14ac:dyDescent="0.35">
      <c r="A38" s="14" t="s">
        <v>134</v>
      </c>
      <c r="B38" s="14" t="s">
        <v>144</v>
      </c>
      <c r="C38" s="14" t="s">
        <v>2</v>
      </c>
      <c r="D38" s="14" t="s">
        <v>3</v>
      </c>
      <c r="E38" s="14" t="s">
        <v>106</v>
      </c>
      <c r="F38" s="14" t="s">
        <v>150</v>
      </c>
      <c r="M38" s="1"/>
    </row>
    <row r="39" spans="1:13" x14ac:dyDescent="0.35">
      <c r="A39" s="15">
        <v>1</v>
      </c>
      <c r="B39" s="15" t="s">
        <v>145</v>
      </c>
      <c r="C39" s="16">
        <f>มฟรพ!E8</f>
        <v>22</v>
      </c>
      <c r="D39" s="16">
        <f>มฟรพ!F8</f>
        <v>35</v>
      </c>
      <c r="E39" s="16">
        <f>SUM(C39:D39)</f>
        <v>57</v>
      </c>
      <c r="F39" s="17">
        <f>E39*100/E44</f>
        <v>4.3378995433789953</v>
      </c>
      <c r="M39" s="1"/>
    </row>
    <row r="40" spans="1:13" x14ac:dyDescent="0.35">
      <c r="A40" s="15">
        <v>2</v>
      </c>
      <c r="B40" s="15" t="s">
        <v>146</v>
      </c>
      <c r="C40" s="16">
        <f>มฟรพ!E17</f>
        <v>60</v>
      </c>
      <c r="D40" s="16">
        <f>มฟรพ!F17</f>
        <v>66</v>
      </c>
      <c r="E40" s="16">
        <f t="shared" ref="E40:E44" si="5">SUM(C40:D40)</f>
        <v>126</v>
      </c>
      <c r="F40" s="17">
        <f>E40*100/E44</f>
        <v>9.5890410958904102</v>
      </c>
      <c r="M40" s="1"/>
    </row>
    <row r="41" spans="1:13" x14ac:dyDescent="0.35">
      <c r="A41" s="15">
        <v>3</v>
      </c>
      <c r="B41" s="15" t="s">
        <v>147</v>
      </c>
      <c r="C41" s="16">
        <f>มฟรพ!E22</f>
        <v>39</v>
      </c>
      <c r="D41" s="16">
        <f>มฟรพ!F22</f>
        <v>37</v>
      </c>
      <c r="E41" s="16">
        <f t="shared" si="5"/>
        <v>76</v>
      </c>
      <c r="F41" s="17">
        <f>E41*100/E44</f>
        <v>5.7838660578386607</v>
      </c>
      <c r="M41" s="1"/>
    </row>
    <row r="42" spans="1:13" x14ac:dyDescent="0.35">
      <c r="A42" s="15">
        <v>4</v>
      </c>
      <c r="B42" s="15" t="s">
        <v>148</v>
      </c>
      <c r="C42" s="16">
        <f>มฟรพ!E62</f>
        <v>401</v>
      </c>
      <c r="D42" s="16">
        <f>มฟรพ!F62</f>
        <v>422</v>
      </c>
      <c r="E42" s="16">
        <f t="shared" si="5"/>
        <v>823</v>
      </c>
      <c r="F42" s="17">
        <f>E42*100/E44</f>
        <v>62.633181126331813</v>
      </c>
      <c r="M42" s="6"/>
    </row>
    <row r="43" spans="1:13" x14ac:dyDescent="0.2">
      <c r="A43" s="15">
        <v>5</v>
      </c>
      <c r="B43" s="15" t="s">
        <v>149</v>
      </c>
      <c r="C43" s="16">
        <f>มฟรพ!E104</f>
        <v>101</v>
      </c>
      <c r="D43" s="16">
        <f>มฟรพ!F104</f>
        <v>131</v>
      </c>
      <c r="E43" s="16">
        <f t="shared" si="5"/>
        <v>232</v>
      </c>
      <c r="F43" s="17">
        <f>E43*100/E44</f>
        <v>17.656012176560122</v>
      </c>
    </row>
    <row r="44" spans="1:13" x14ac:dyDescent="0.2">
      <c r="A44" s="15"/>
      <c r="B44" s="15" t="s">
        <v>106</v>
      </c>
      <c r="C44" s="16">
        <f>SUM(C39:C43)</f>
        <v>623</v>
      </c>
      <c r="D44" s="16">
        <f>SUM(D39:D43)</f>
        <v>691</v>
      </c>
      <c r="E44" s="16">
        <f t="shared" si="5"/>
        <v>1314</v>
      </c>
      <c r="F44" s="17">
        <f>E44*100/E44</f>
        <v>100</v>
      </c>
    </row>
    <row r="46" spans="1:13" x14ac:dyDescent="0.35">
      <c r="A46" s="36" t="s">
        <v>165</v>
      </c>
      <c r="B46" s="37"/>
      <c r="C46" s="14" t="s">
        <v>2</v>
      </c>
      <c r="D46" s="14" t="s">
        <v>3</v>
      </c>
      <c r="E46" s="14" t="s">
        <v>106</v>
      </c>
    </row>
    <row r="47" spans="1:13" x14ac:dyDescent="0.35">
      <c r="A47" s="10"/>
      <c r="B47" s="10" t="s">
        <v>108</v>
      </c>
      <c r="C47" s="10">
        <f>อบตพส!B3</f>
        <v>22</v>
      </c>
      <c r="D47" s="10">
        <f>อบตพส!C3</f>
        <v>17</v>
      </c>
      <c r="E47" s="10">
        <f>SUM(C47:D47)</f>
        <v>39</v>
      </c>
    </row>
    <row r="48" spans="1:13" x14ac:dyDescent="0.35">
      <c r="A48" s="10"/>
      <c r="B48" s="10" t="s">
        <v>109</v>
      </c>
      <c r="C48" s="10">
        <f>ทตพส!B3</f>
        <v>17</v>
      </c>
      <c r="D48" s="10">
        <f>ทตพส!C3</f>
        <v>9</v>
      </c>
      <c r="E48" s="10">
        <f t="shared" ref="E48:E49" si="6">SUM(C48:D48)</f>
        <v>26</v>
      </c>
    </row>
    <row r="49" spans="1:6" x14ac:dyDescent="0.35">
      <c r="A49" s="10"/>
      <c r="B49" s="10" t="s">
        <v>166</v>
      </c>
      <c r="C49" s="10">
        <f>มฟรพ!B3</f>
        <v>3</v>
      </c>
      <c r="D49" s="10">
        <f>มฟรพ!C3</f>
        <v>4</v>
      </c>
      <c r="E49" s="10">
        <f t="shared" si="6"/>
        <v>7</v>
      </c>
    </row>
    <row r="50" spans="1:6" x14ac:dyDescent="0.35">
      <c r="A50" s="10"/>
      <c r="B50" s="10" t="s">
        <v>106</v>
      </c>
      <c r="C50" s="10">
        <f>SUM(C47:C49)</f>
        <v>42</v>
      </c>
      <c r="D50" s="10">
        <f t="shared" ref="D50:E50" si="7">SUM(D47:D49)</f>
        <v>30</v>
      </c>
      <c r="E50" s="10">
        <f t="shared" si="7"/>
        <v>72</v>
      </c>
    </row>
    <row r="52" spans="1:6" x14ac:dyDescent="0.35">
      <c r="B52" s="10"/>
      <c r="C52" s="10"/>
      <c r="D52" s="10" t="s">
        <v>108</v>
      </c>
      <c r="E52" s="10" t="s">
        <v>109</v>
      </c>
      <c r="F52" s="10" t="s">
        <v>166</v>
      </c>
    </row>
    <row r="53" spans="1:6" x14ac:dyDescent="0.35">
      <c r="B53" s="10" t="s">
        <v>169</v>
      </c>
      <c r="C53" s="10"/>
      <c r="D53" s="10">
        <f>อบตพส!G104</f>
        <v>3287</v>
      </c>
      <c r="E53" s="10">
        <f>ทตพส!G104</f>
        <v>2665</v>
      </c>
      <c r="F53" s="10">
        <f>มฟรพ!G104</f>
        <v>779</v>
      </c>
    </row>
    <row r="54" spans="1:6" x14ac:dyDescent="0.35">
      <c r="B54" s="10" t="s">
        <v>175</v>
      </c>
      <c r="C54" s="10"/>
      <c r="D54" s="10">
        <f>อบตพส!G63</f>
        <v>1397</v>
      </c>
      <c r="E54" s="10">
        <f>ทตพส!G63</f>
        <v>1050</v>
      </c>
      <c r="F54" s="10">
        <f>มฟรพ!G63</f>
        <v>341</v>
      </c>
    </row>
    <row r="55" spans="1:6" x14ac:dyDescent="0.35">
      <c r="B55" s="10" t="s">
        <v>172</v>
      </c>
      <c r="C55" s="10"/>
      <c r="D55" s="10">
        <f>อบตพส!G73</f>
        <v>1692</v>
      </c>
      <c r="E55" s="10">
        <f>ทตพส!G73</f>
        <v>1318</v>
      </c>
      <c r="F55" s="10">
        <f>มฟรพ!G73</f>
        <v>405</v>
      </c>
    </row>
    <row r="56" spans="1:6" x14ac:dyDescent="0.35">
      <c r="B56" s="10" t="s">
        <v>176</v>
      </c>
      <c r="C56" s="10"/>
      <c r="D56" s="10">
        <f>อบตพส!H73</f>
        <v>1556</v>
      </c>
      <c r="E56" s="10">
        <f>ทตพส!H73</f>
        <v>1278</v>
      </c>
      <c r="F56" s="10">
        <f>มฟรพ!H73</f>
        <v>441</v>
      </c>
    </row>
  </sheetData>
  <mergeCells count="6">
    <mergeCell ref="A1:F1"/>
    <mergeCell ref="A46:B46"/>
    <mergeCell ref="A19:F19"/>
    <mergeCell ref="A10:F10"/>
    <mergeCell ref="A28:F28"/>
    <mergeCell ref="A37:F37"/>
  </mergeCells>
  <pageMargins left="0.7" right="0.7" top="0.75" bottom="0.75" header="0.3" footer="0.3"/>
  <pageSetup paperSize="9" orientation="portrait" horizontalDpi="4294967293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90" zoomScaleNormal="100" zoomScaleSheetLayoutView="90" workbookViewId="0">
      <selection activeCell="F4" sqref="F4"/>
    </sheetView>
  </sheetViews>
  <sheetFormatPr defaultColWidth="9" defaultRowHeight="21" x14ac:dyDescent="0.35"/>
  <cols>
    <col min="1" max="1" width="7.375" style="1" customWidth="1"/>
    <col min="2" max="2" width="7.875" style="1" customWidth="1"/>
    <col min="3" max="4" width="9" style="1"/>
    <col min="5" max="5" width="7.875" style="1" customWidth="1"/>
    <col min="6" max="7" width="8" style="1" customWidth="1"/>
    <col min="8" max="8" width="9" style="1"/>
    <col min="9" max="9" width="7" style="1" customWidth="1"/>
    <col min="10" max="10" width="7.25" style="1" customWidth="1"/>
    <col min="11" max="16384" width="9" style="1"/>
  </cols>
  <sheetData>
    <row r="1" spans="1:10" x14ac:dyDescent="0.35">
      <c r="A1" s="39" t="s">
        <v>177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35">
      <c r="A2" s="24"/>
      <c r="B2" s="34" t="s">
        <v>154</v>
      </c>
      <c r="C2" s="34"/>
      <c r="D2" s="34"/>
      <c r="E2" s="34" t="s">
        <v>155</v>
      </c>
      <c r="F2" s="34"/>
      <c r="G2" s="34"/>
      <c r="H2" s="38" t="s">
        <v>106</v>
      </c>
      <c r="I2" s="38"/>
      <c r="J2" s="38"/>
    </row>
    <row r="3" spans="1:10" x14ac:dyDescent="0.35">
      <c r="A3" s="18" t="s">
        <v>168</v>
      </c>
      <c r="B3" s="24" t="s">
        <v>2</v>
      </c>
      <c r="C3" s="24" t="s">
        <v>3</v>
      </c>
      <c r="D3" s="24" t="s">
        <v>106</v>
      </c>
      <c r="E3" s="24" t="s">
        <v>2</v>
      </c>
      <c r="F3" s="24" t="s">
        <v>3</v>
      </c>
      <c r="G3" s="24" t="s">
        <v>106</v>
      </c>
      <c r="H3" s="24" t="s">
        <v>2</v>
      </c>
      <c r="I3" s="24" t="s">
        <v>3</v>
      </c>
      <c r="J3" s="24" t="s">
        <v>106</v>
      </c>
    </row>
    <row r="4" spans="1:10" x14ac:dyDescent="0.35">
      <c r="A4" s="19">
        <v>1</v>
      </c>
      <c r="B4" s="10">
        <v>891</v>
      </c>
      <c r="C4" s="10">
        <v>975</v>
      </c>
      <c r="D4" s="10">
        <f>SUM(B4:C4)</f>
        <v>1866</v>
      </c>
      <c r="E4" s="10">
        <v>99</v>
      </c>
      <c r="F4" s="10">
        <v>102</v>
      </c>
      <c r="G4" s="10">
        <f>SUM(E4:F4)</f>
        <v>201</v>
      </c>
      <c r="H4" s="10">
        <f>B4+E4</f>
        <v>990</v>
      </c>
      <c r="I4" s="10">
        <f t="shared" ref="I4:J17" si="0">C4+F4</f>
        <v>1077</v>
      </c>
      <c r="J4" s="10">
        <f t="shared" si="0"/>
        <v>2067</v>
      </c>
    </row>
    <row r="5" spans="1:10" x14ac:dyDescent="0.35">
      <c r="A5" s="19">
        <v>2</v>
      </c>
      <c r="B5" s="10">
        <v>196</v>
      </c>
      <c r="C5" s="10">
        <v>208</v>
      </c>
      <c r="D5" s="10">
        <f t="shared" ref="D5:D16" si="1">SUM(B5:C5)</f>
        <v>404</v>
      </c>
      <c r="E5" s="10"/>
      <c r="F5" s="10"/>
      <c r="G5" s="10">
        <f t="shared" ref="G5:G16" si="2">SUM(E5:F5)</f>
        <v>0</v>
      </c>
      <c r="H5" s="10">
        <f t="shared" ref="H5:H17" si="3">B5+E5</f>
        <v>196</v>
      </c>
      <c r="I5" s="10">
        <f t="shared" si="0"/>
        <v>208</v>
      </c>
      <c r="J5" s="10">
        <f t="shared" si="0"/>
        <v>404</v>
      </c>
    </row>
    <row r="6" spans="1:10" x14ac:dyDescent="0.35">
      <c r="A6" s="19">
        <v>3</v>
      </c>
      <c r="B6" s="10">
        <v>212</v>
      </c>
      <c r="C6" s="10">
        <v>269</v>
      </c>
      <c r="D6" s="10">
        <f t="shared" si="1"/>
        <v>481</v>
      </c>
      <c r="E6" s="10">
        <v>14</v>
      </c>
      <c r="F6" s="10">
        <v>4</v>
      </c>
      <c r="G6" s="10">
        <f t="shared" si="2"/>
        <v>18</v>
      </c>
      <c r="H6" s="10">
        <f t="shared" si="3"/>
        <v>226</v>
      </c>
      <c r="I6" s="10">
        <f t="shared" si="0"/>
        <v>273</v>
      </c>
      <c r="J6" s="10">
        <f t="shared" si="0"/>
        <v>499</v>
      </c>
    </row>
    <row r="7" spans="1:10" x14ac:dyDescent="0.35">
      <c r="A7" s="19">
        <v>4</v>
      </c>
      <c r="B7" s="10">
        <v>4</v>
      </c>
      <c r="C7" s="10">
        <v>6</v>
      </c>
      <c r="D7" s="10">
        <f t="shared" si="1"/>
        <v>10</v>
      </c>
      <c r="E7" s="10">
        <v>344</v>
      </c>
      <c r="F7" s="10">
        <v>345</v>
      </c>
      <c r="G7" s="10">
        <f t="shared" si="2"/>
        <v>689</v>
      </c>
      <c r="H7" s="10">
        <f t="shared" si="3"/>
        <v>348</v>
      </c>
      <c r="I7" s="10">
        <f t="shared" si="0"/>
        <v>351</v>
      </c>
      <c r="J7" s="10">
        <f t="shared" si="0"/>
        <v>699</v>
      </c>
    </row>
    <row r="8" spans="1:10" x14ac:dyDescent="0.35">
      <c r="A8" s="19">
        <v>5</v>
      </c>
      <c r="B8" s="10"/>
      <c r="C8" s="10"/>
      <c r="D8" s="10">
        <f t="shared" si="1"/>
        <v>0</v>
      </c>
      <c r="E8" s="10">
        <v>267</v>
      </c>
      <c r="F8" s="10">
        <v>297</v>
      </c>
      <c r="G8" s="10">
        <f t="shared" si="2"/>
        <v>564</v>
      </c>
      <c r="H8" s="10">
        <f t="shared" si="3"/>
        <v>267</v>
      </c>
      <c r="I8" s="10">
        <f t="shared" si="0"/>
        <v>297</v>
      </c>
      <c r="J8" s="10">
        <f t="shared" si="0"/>
        <v>564</v>
      </c>
    </row>
    <row r="9" spans="1:10" x14ac:dyDescent="0.35">
      <c r="A9" s="19">
        <v>6</v>
      </c>
      <c r="B9" s="10"/>
      <c r="C9" s="10"/>
      <c r="D9" s="10">
        <f t="shared" si="1"/>
        <v>0</v>
      </c>
      <c r="E9" s="10">
        <v>388</v>
      </c>
      <c r="F9" s="10">
        <v>385</v>
      </c>
      <c r="G9" s="10">
        <f t="shared" si="2"/>
        <v>773</v>
      </c>
      <c r="H9" s="10">
        <f t="shared" si="3"/>
        <v>388</v>
      </c>
      <c r="I9" s="10">
        <f t="shared" si="0"/>
        <v>385</v>
      </c>
      <c r="J9" s="10">
        <f t="shared" si="0"/>
        <v>773</v>
      </c>
    </row>
    <row r="10" spans="1:10" x14ac:dyDescent="0.35">
      <c r="A10" s="19">
        <v>7</v>
      </c>
      <c r="B10" s="10"/>
      <c r="C10" s="10"/>
      <c r="D10" s="10">
        <f t="shared" si="1"/>
        <v>0</v>
      </c>
      <c r="E10" s="10">
        <v>146</v>
      </c>
      <c r="F10" s="10">
        <v>133</v>
      </c>
      <c r="G10" s="10">
        <f t="shared" si="2"/>
        <v>279</v>
      </c>
      <c r="H10" s="10">
        <f t="shared" si="3"/>
        <v>146</v>
      </c>
      <c r="I10" s="10">
        <f t="shared" si="0"/>
        <v>133</v>
      </c>
      <c r="J10" s="10">
        <f t="shared" si="0"/>
        <v>279</v>
      </c>
    </row>
    <row r="11" spans="1:10" x14ac:dyDescent="0.35">
      <c r="A11" s="19">
        <v>8</v>
      </c>
      <c r="B11" s="10"/>
      <c r="C11" s="10"/>
      <c r="D11" s="10">
        <f t="shared" si="1"/>
        <v>0</v>
      </c>
      <c r="E11" s="10">
        <v>469</v>
      </c>
      <c r="F11" s="10">
        <v>455</v>
      </c>
      <c r="G11" s="10">
        <f t="shared" si="2"/>
        <v>924</v>
      </c>
      <c r="H11" s="10">
        <f t="shared" si="3"/>
        <v>469</v>
      </c>
      <c r="I11" s="10">
        <f t="shared" si="0"/>
        <v>455</v>
      </c>
      <c r="J11" s="10">
        <f t="shared" si="0"/>
        <v>924</v>
      </c>
    </row>
    <row r="12" spans="1:10" x14ac:dyDescent="0.35">
      <c r="A12" s="19">
        <v>9</v>
      </c>
      <c r="B12" s="10"/>
      <c r="C12" s="10"/>
      <c r="D12" s="10">
        <f t="shared" si="1"/>
        <v>0</v>
      </c>
      <c r="E12" s="10">
        <v>174</v>
      </c>
      <c r="F12" s="10">
        <v>194</v>
      </c>
      <c r="G12" s="10">
        <f t="shared" si="2"/>
        <v>368</v>
      </c>
      <c r="H12" s="10">
        <f t="shared" si="3"/>
        <v>174</v>
      </c>
      <c r="I12" s="10">
        <f t="shared" si="0"/>
        <v>194</v>
      </c>
      <c r="J12" s="10">
        <f t="shared" si="0"/>
        <v>368</v>
      </c>
    </row>
    <row r="13" spans="1:10" x14ac:dyDescent="0.35">
      <c r="A13" s="19">
        <v>10</v>
      </c>
      <c r="B13" s="10"/>
      <c r="C13" s="10"/>
      <c r="D13" s="10">
        <f t="shared" si="1"/>
        <v>0</v>
      </c>
      <c r="E13" s="10">
        <v>370</v>
      </c>
      <c r="F13" s="10">
        <v>375</v>
      </c>
      <c r="G13" s="10">
        <f t="shared" si="2"/>
        <v>745</v>
      </c>
      <c r="H13" s="10">
        <f t="shared" si="3"/>
        <v>370</v>
      </c>
      <c r="I13" s="10">
        <f t="shared" si="0"/>
        <v>375</v>
      </c>
      <c r="J13" s="10">
        <f t="shared" si="0"/>
        <v>745</v>
      </c>
    </row>
    <row r="14" spans="1:10" x14ac:dyDescent="0.35">
      <c r="A14" s="19">
        <v>11</v>
      </c>
      <c r="B14" s="10"/>
      <c r="C14" s="10"/>
      <c r="D14" s="10">
        <f t="shared" si="1"/>
        <v>0</v>
      </c>
      <c r="E14" s="10">
        <v>243</v>
      </c>
      <c r="F14" s="10">
        <v>258</v>
      </c>
      <c r="G14" s="10">
        <f t="shared" si="2"/>
        <v>501</v>
      </c>
      <c r="H14" s="10">
        <f t="shared" si="3"/>
        <v>243</v>
      </c>
      <c r="I14" s="10">
        <f t="shared" si="0"/>
        <v>258</v>
      </c>
      <c r="J14" s="10">
        <f t="shared" si="0"/>
        <v>501</v>
      </c>
    </row>
    <row r="15" spans="1:10" x14ac:dyDescent="0.35">
      <c r="A15" s="19">
        <v>12</v>
      </c>
      <c r="B15" s="10"/>
      <c r="C15" s="10"/>
      <c r="D15" s="10">
        <f t="shared" si="1"/>
        <v>0</v>
      </c>
      <c r="E15" s="10">
        <v>132</v>
      </c>
      <c r="F15" s="10">
        <v>172</v>
      </c>
      <c r="G15" s="10">
        <f t="shared" si="2"/>
        <v>304</v>
      </c>
      <c r="H15" s="10">
        <f t="shared" si="3"/>
        <v>132</v>
      </c>
      <c r="I15" s="10">
        <f t="shared" si="0"/>
        <v>172</v>
      </c>
      <c r="J15" s="10">
        <f t="shared" si="0"/>
        <v>304</v>
      </c>
    </row>
    <row r="16" spans="1:10" x14ac:dyDescent="0.35">
      <c r="A16" s="19">
        <v>13</v>
      </c>
      <c r="B16" s="10"/>
      <c r="C16" s="10"/>
      <c r="D16" s="10">
        <f t="shared" si="1"/>
        <v>0</v>
      </c>
      <c r="E16" s="10">
        <v>178</v>
      </c>
      <c r="F16" s="10">
        <v>172</v>
      </c>
      <c r="G16" s="10">
        <f t="shared" si="2"/>
        <v>350</v>
      </c>
      <c r="H16" s="10">
        <f t="shared" si="3"/>
        <v>178</v>
      </c>
      <c r="I16" s="10">
        <f t="shared" si="0"/>
        <v>172</v>
      </c>
      <c r="J16" s="10">
        <f t="shared" si="0"/>
        <v>350</v>
      </c>
    </row>
    <row r="17" spans="1:10" x14ac:dyDescent="0.35">
      <c r="A17" s="10" t="s">
        <v>106</v>
      </c>
      <c r="B17" s="10">
        <f t="shared" ref="B17:D17" si="4">SUM(B4:B16)</f>
        <v>1303</v>
      </c>
      <c r="C17" s="10">
        <f t="shared" si="4"/>
        <v>1458</v>
      </c>
      <c r="D17" s="10">
        <f t="shared" si="4"/>
        <v>2761</v>
      </c>
      <c r="E17" s="10">
        <f>SUM(E4:E16)</f>
        <v>2824</v>
      </c>
      <c r="F17" s="10">
        <f t="shared" ref="F17:G17" si="5">SUM(F4:F16)</f>
        <v>2892</v>
      </c>
      <c r="G17" s="10">
        <f t="shared" si="5"/>
        <v>5716</v>
      </c>
      <c r="H17" s="10">
        <f t="shared" si="3"/>
        <v>4127</v>
      </c>
      <c r="I17" s="10">
        <f t="shared" si="0"/>
        <v>4350</v>
      </c>
      <c r="J17" s="10">
        <f t="shared" si="0"/>
        <v>8477</v>
      </c>
    </row>
    <row r="18" spans="1:10" ht="24" customHeight="1" x14ac:dyDescent="0.35">
      <c r="A18" s="39" t="s">
        <v>156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x14ac:dyDescent="0.35">
      <c r="A19" s="10"/>
      <c r="B19" s="34" t="s">
        <v>154</v>
      </c>
      <c r="C19" s="34"/>
      <c r="D19" s="34"/>
      <c r="E19" s="34" t="s">
        <v>155</v>
      </c>
      <c r="F19" s="34"/>
      <c r="G19" s="34"/>
      <c r="H19" s="38" t="s">
        <v>106</v>
      </c>
      <c r="I19" s="38"/>
      <c r="J19" s="38"/>
    </row>
    <row r="20" spans="1:10" x14ac:dyDescent="0.35">
      <c r="A20" s="24" t="s">
        <v>168</v>
      </c>
      <c r="B20" s="24" t="s">
        <v>2</v>
      </c>
      <c r="C20" s="24" t="s">
        <v>3</v>
      </c>
      <c r="D20" s="24" t="s">
        <v>106</v>
      </c>
      <c r="E20" s="24" t="s">
        <v>2</v>
      </c>
      <c r="F20" s="24" t="s">
        <v>3</v>
      </c>
      <c r="G20" s="24" t="s">
        <v>106</v>
      </c>
      <c r="H20" s="24" t="s">
        <v>2</v>
      </c>
      <c r="I20" s="24" t="s">
        <v>3</v>
      </c>
      <c r="J20" s="24" t="s">
        <v>106</v>
      </c>
    </row>
    <row r="21" spans="1:10" x14ac:dyDescent="0.35">
      <c r="A21" s="19">
        <v>1</v>
      </c>
      <c r="B21" s="10">
        <v>367</v>
      </c>
      <c r="C21" s="10">
        <v>373</v>
      </c>
      <c r="D21" s="10">
        <f>SUM(B21:C21)</f>
        <v>740</v>
      </c>
      <c r="E21" s="10">
        <v>90</v>
      </c>
      <c r="F21" s="10">
        <v>97</v>
      </c>
      <c r="G21" s="10">
        <f>SUM(E21:F21)</f>
        <v>187</v>
      </c>
      <c r="H21" s="10">
        <f>B21+E21</f>
        <v>457</v>
      </c>
      <c r="I21" s="10">
        <f>C21+F21</f>
        <v>470</v>
      </c>
      <c r="J21" s="10">
        <f>D21+G21</f>
        <v>927</v>
      </c>
    </row>
    <row r="22" spans="1:10" x14ac:dyDescent="0.35">
      <c r="A22" s="19">
        <v>3</v>
      </c>
      <c r="B22" s="10">
        <v>20</v>
      </c>
      <c r="C22" s="10">
        <v>18</v>
      </c>
      <c r="D22" s="10">
        <f t="shared" ref="D22:D25" si="6">SUM(B22:C22)</f>
        <v>38</v>
      </c>
      <c r="E22" s="10">
        <v>261</v>
      </c>
      <c r="F22" s="10">
        <v>309</v>
      </c>
      <c r="G22" s="10">
        <f t="shared" ref="G22:G25" si="7">SUM(E22:F22)</f>
        <v>570</v>
      </c>
      <c r="H22" s="10">
        <f t="shared" ref="H22:H26" si="8">B22+E22</f>
        <v>281</v>
      </c>
      <c r="I22" s="10">
        <f t="shared" ref="I22:I26" si="9">C22+F22</f>
        <v>327</v>
      </c>
      <c r="J22" s="10">
        <f t="shared" ref="J22:J26" si="10">D22+G22</f>
        <v>608</v>
      </c>
    </row>
    <row r="23" spans="1:10" x14ac:dyDescent="0.35">
      <c r="A23" s="19">
        <v>10</v>
      </c>
      <c r="B23" s="10">
        <v>221</v>
      </c>
      <c r="C23" s="10">
        <v>224</v>
      </c>
      <c r="D23" s="10">
        <f t="shared" si="6"/>
        <v>445</v>
      </c>
      <c r="E23" s="10">
        <v>12</v>
      </c>
      <c r="F23" s="10">
        <v>12</v>
      </c>
      <c r="G23" s="10">
        <f t="shared" si="7"/>
        <v>24</v>
      </c>
      <c r="H23" s="10">
        <f t="shared" si="8"/>
        <v>233</v>
      </c>
      <c r="I23" s="10">
        <f t="shared" si="9"/>
        <v>236</v>
      </c>
      <c r="J23" s="10">
        <f t="shared" si="10"/>
        <v>469</v>
      </c>
    </row>
    <row r="24" spans="1:10" x14ac:dyDescent="0.35">
      <c r="A24" s="19">
        <v>11</v>
      </c>
      <c r="B24" s="10">
        <v>137</v>
      </c>
      <c r="C24" s="10">
        <v>162</v>
      </c>
      <c r="D24" s="10">
        <f t="shared" si="6"/>
        <v>299</v>
      </c>
      <c r="E24" s="10">
        <v>47</v>
      </c>
      <c r="F24" s="10">
        <v>50</v>
      </c>
      <c r="G24" s="10">
        <f t="shared" si="7"/>
        <v>97</v>
      </c>
      <c r="H24" s="10">
        <f t="shared" si="8"/>
        <v>184</v>
      </c>
      <c r="I24" s="10">
        <f t="shared" si="9"/>
        <v>212</v>
      </c>
      <c r="J24" s="10">
        <f t="shared" si="10"/>
        <v>396</v>
      </c>
    </row>
    <row r="25" spans="1:10" x14ac:dyDescent="0.35">
      <c r="A25" s="19">
        <v>12</v>
      </c>
      <c r="B25" s="10">
        <v>9</v>
      </c>
      <c r="C25" s="10">
        <v>13</v>
      </c>
      <c r="D25" s="10">
        <f t="shared" si="6"/>
        <v>22</v>
      </c>
      <c r="E25" s="10">
        <v>213</v>
      </c>
      <c r="F25" s="10">
        <v>223</v>
      </c>
      <c r="G25" s="10">
        <f t="shared" si="7"/>
        <v>436</v>
      </c>
      <c r="H25" s="10">
        <f t="shared" si="8"/>
        <v>222</v>
      </c>
      <c r="I25" s="10">
        <f t="shared" si="9"/>
        <v>236</v>
      </c>
      <c r="J25" s="10">
        <f t="shared" si="10"/>
        <v>458</v>
      </c>
    </row>
    <row r="26" spans="1:10" x14ac:dyDescent="0.35">
      <c r="A26" s="18" t="s">
        <v>106</v>
      </c>
      <c r="B26" s="18">
        <f>SUM(B21:B25)</f>
        <v>754</v>
      </c>
      <c r="C26" s="18">
        <f t="shared" ref="C26:D26" si="11">SUM(C21:C25)</f>
        <v>790</v>
      </c>
      <c r="D26" s="18">
        <f t="shared" si="11"/>
        <v>1544</v>
      </c>
      <c r="E26" s="18">
        <f>SUM(E21:E25)</f>
        <v>623</v>
      </c>
      <c r="F26" s="18">
        <f>SUM(F21:F25)</f>
        <v>691</v>
      </c>
      <c r="G26" s="18">
        <f>SUM(G21:G25)</f>
        <v>1314</v>
      </c>
      <c r="H26" s="10">
        <f t="shared" si="8"/>
        <v>1377</v>
      </c>
      <c r="I26" s="10">
        <f t="shared" si="9"/>
        <v>1481</v>
      </c>
      <c r="J26" s="10">
        <f t="shared" si="10"/>
        <v>2858</v>
      </c>
    </row>
    <row r="27" spans="1:10" x14ac:dyDescent="0.35">
      <c r="A27" s="18" t="s">
        <v>109</v>
      </c>
      <c r="B27" s="18">
        <f>B17+B26</f>
        <v>2057</v>
      </c>
      <c r="C27" s="18">
        <f>C17+C26</f>
        <v>2248</v>
      </c>
      <c r="D27" s="18">
        <f>D17+D26</f>
        <v>4305</v>
      </c>
    </row>
    <row r="28" spans="1:10" x14ac:dyDescent="0.35">
      <c r="A28" s="18" t="s">
        <v>108</v>
      </c>
      <c r="B28" s="18">
        <f>E17</f>
        <v>2824</v>
      </c>
      <c r="C28" s="18">
        <f>F17</f>
        <v>2892</v>
      </c>
      <c r="D28" s="18">
        <f>G17</f>
        <v>5716</v>
      </c>
    </row>
    <row r="29" spans="1:10" x14ac:dyDescent="0.35">
      <c r="A29" s="18" t="s">
        <v>166</v>
      </c>
      <c r="B29" s="18">
        <f>E26</f>
        <v>623</v>
      </c>
      <c r="C29" s="18">
        <f t="shared" ref="C29:D29" si="12">F26</f>
        <v>691</v>
      </c>
      <c r="D29" s="18">
        <f t="shared" si="12"/>
        <v>1314</v>
      </c>
    </row>
    <row r="30" spans="1:10" x14ac:dyDescent="0.35">
      <c r="A30" s="18" t="s">
        <v>106</v>
      </c>
      <c r="B30" s="18">
        <f>SUM(B27:B29)</f>
        <v>5504</v>
      </c>
      <c r="C30" s="18">
        <f t="shared" ref="C30:D30" si="13">SUM(C27:C29)</f>
        <v>5831</v>
      </c>
      <c r="D30" s="18">
        <f t="shared" si="13"/>
        <v>11335</v>
      </c>
    </row>
  </sheetData>
  <mergeCells count="8">
    <mergeCell ref="B19:D19"/>
    <mergeCell ref="E19:G19"/>
    <mergeCell ref="H19:J19"/>
    <mergeCell ref="A1:J1"/>
    <mergeCell ref="A18:J18"/>
    <mergeCell ref="B2:D2"/>
    <mergeCell ref="E2:G2"/>
    <mergeCell ref="H2:J2"/>
  </mergeCells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3</vt:i4>
      </vt:variant>
    </vt:vector>
  </HeadingPairs>
  <TitlesOfParts>
    <vt:vector size="12" baseType="lpstr">
      <vt:lpstr>อบตพส</vt:lpstr>
      <vt:lpstr>ทตพส</vt:lpstr>
      <vt:lpstr>มฟรพ</vt:lpstr>
      <vt:lpstr>รวมชาย</vt:lpstr>
      <vt:lpstr>รวมหญิง</vt:lpstr>
      <vt:lpstr>รวม</vt:lpstr>
      <vt:lpstr>จำนวนครัวเรือน</vt:lpstr>
      <vt:lpstr>สัดส่วนตามกลุ่มวัย</vt:lpstr>
      <vt:lpstr>ประชากรแยกชาย หญิงรายหมู่</vt:lpstr>
      <vt:lpstr>จำนวนครัวเรือน!Print_Area</vt:lpstr>
      <vt:lpstr>'ประชากรแยกชาย หญิงรายหมู่'!Print_Area</vt:lpstr>
      <vt:lpstr>สัดส่วนตามกลุ่มวัย!Print_Area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SongSrerm</dc:creator>
  <cp:lastModifiedBy>SOMPONG</cp:lastModifiedBy>
  <cp:lastPrinted>2017-10-15T07:41:17Z</cp:lastPrinted>
  <dcterms:created xsi:type="dcterms:W3CDTF">2016-10-28T08:29:46Z</dcterms:created>
  <dcterms:modified xsi:type="dcterms:W3CDTF">2019-09-07T03:13:08Z</dcterms:modified>
</cp:coreProperties>
</file>